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kikakuzaisei\300_財政係\560_財政情報開示(財政状況資料集)\R06\1回目公表\③提出\"/>
    </mc:Choice>
  </mc:AlternateContent>
  <xr:revisionPtr revIDLastSave="0" documentId="13_ncr:1_{BBD435B0-94CD-4AF6-89F7-57B43C6DD45E}"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6"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C36" i="10"/>
  <c r="CO35" i="10"/>
  <c r="BE35" i="10"/>
  <c r="C35" i="10"/>
  <c r="CO34" i="10"/>
  <c r="BW34" i="10"/>
  <c r="BW35" i="10" s="1"/>
  <c r="BW36" i="10" s="1"/>
  <c r="BW37" i="10" s="1"/>
  <c r="BW38" i="10" s="1"/>
  <c r="BW39" i="10" s="1"/>
  <c r="BW40" i="10" s="1"/>
  <c r="BW41" i="10" s="1"/>
  <c r="BW42" i="10" s="1"/>
  <c r="BW43" i="10" s="1"/>
  <c r="BE34" i="10"/>
  <c r="U34" i="10"/>
  <c r="U35" i="10" s="1"/>
  <c r="U36" i="10" s="1"/>
  <c r="C34" i="10"/>
  <c r="AM34" i="10" l="1"/>
  <c r="AM35" i="10" s="1"/>
  <c r="AM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<sst xmlns="http://schemas.openxmlformats.org/spreadsheetml/2006/main" count="1070" uniqueCount="562">
  <si>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</si>
  <si>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</si>
  <si>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</si>
  <si>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</si>
  <si>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</si>
  <si>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</si>
  <si>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</si>
  <si>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</si>
  <si>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</si>
  <si>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</si>
  <si>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</si>
  <si>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</si>
  <si>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</si>
  <si>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</si>
  <si>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</si>
  <si>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</si>
  <si>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</si>
  <si>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</si>
  <si>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</si>
  <si>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</si>
  <si>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</si>
  <si>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</si>
  <si>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</si>
  <si>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</si>
  <si>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</si>
  <si>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</si>
  <si>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</si>
  <si>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</si>
  <si>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</si>
  <si>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</si>
  <si>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</si>
  <si>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</si>
  <si>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</si>
  <si>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</si>
  <si>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</si>
  <si>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</si>
  <si>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</si>
  <si>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</si>
  <si>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</si>
  <si>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</si>
  <si>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</si>
  <si>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</si>
  <si>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</si>
  <si>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</si>
  <si>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</si>
  <si>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</si>
  <si>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</si>
  <si>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</si>
  <si>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</si>
  <si>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</si>
  <si>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</si>
  <si>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</si>
  <si>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</si>
  <si>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</si>
  <si>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</si>
  <si>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</si>
  <si>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</si>
  <si>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</si>
  <si>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</si>
  <si>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</si>
  <si>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</si>
  <si>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</si>
  <si>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</si>
  <si>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</si>
  <si>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</si>
  <si>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</si>
  <si>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</si>
  <si>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</si>
  <si>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</si>
  <si>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</si>
  <si>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</si>
  <si>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</si>
  <si>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</si>
  <si>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</si>
  <si>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</si>
  <si>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</si>
  <si>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</si>
  <si>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</si>
  <si>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</si>
  <si>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新潟県</t>
    <phoneticPr fontId="5"/>
  </si>
  <si>
    <t>市町村類型</t>
    <phoneticPr fontId="5"/>
  </si>
  <si>
    <t>Ⅰ－１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</si>
  <si>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</si>
  <si>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</si>
  <si>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</si>
  <si>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</si>
  <si>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</si>
  <si>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</si>
  <si>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</si>
  <si>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</si>
  <si>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</si>
  <si>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</si>
  <si>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</si>
  <si>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</si>
  <si>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阿賀野市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</si>
  <si>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</si>
  <si>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</si>
  <si>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</si>
  <si>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</si>
  <si>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</si>
  <si>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</si>
  <si>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</si>
  <si>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</si>
  <si>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</si>
  <si>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</si>
  <si>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</si>
  <si>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</si>
  <si>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</si>
  <si>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</si>
  <si>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</si>
  <si>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</si>
  <si>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</si>
  <si>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</si>
  <si>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</si>
  <si>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</si>
  <si>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</si>
  <si>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</si>
  <si>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</si>
  <si>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</si>
  <si>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</si>
  <si>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</si>
  <si>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</si>
  <si>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</si>
  <si>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</si>
  <si>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</si>
  <si>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</si>
  <si>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</si>
  <si>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</si>
  <si>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</si>
  <si>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</si>
  <si>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</si>
  <si>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</si>
  <si>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</si>
  <si>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</si>
  <si>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</si>
  <si>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</si>
  <si>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</si>
  <si>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</si>
  <si>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</si>
  <si>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</si>
  <si>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</si>
  <si>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</si>
  <si>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</si>
  <si>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</si>
  <si>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</si>
  <si>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</si>
  <si>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</si>
  <si>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</si>
  <si>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</si>
  <si>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</si>
  <si>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</si>
  <si>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</si>
  <si>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</si>
  <si>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</si>
  <si>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</si>
  <si>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</si>
  <si>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</si>
  <si>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</si>
  <si>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</si>
  <si>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</si>
  <si>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</si>
  <si>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</si>
  <si>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</si>
  <si>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</si>
  <si>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</si>
  <si>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</si>
  <si>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</si>
  <si>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</si>
  <si>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</si>
  <si>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</si>
  <si>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</si>
  <si>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</si>
  <si>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</si>
  <si>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</si>
  <si>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</si>
  <si>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</si>
  <si>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</si>
  <si>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</si>
  <si>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</si>
  <si>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</si>
  <si>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</si>
  <si>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</si>
  <si>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</si>
  <si>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</si>
  <si>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</si>
  <si>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</si>
  <si>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</si>
  <si>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</si>
  <si>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</si>
  <si>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</si>
  <si>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</si>
  <si>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</si>
  <si>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</si>
  <si>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</si>
  <si>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</si>
  <si>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</si>
  <si>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</si>
  <si>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</si>
  <si>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</si>
  <si>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</si>
  <si>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</si>
  <si>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</si>
  <si>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新潟県阿賀野市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</si>
  <si>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</si>
  <si>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</si>
  <si>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</si>
  <si>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</si>
  <si>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</si>
  <si>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</si>
  <si>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</si>
  <si>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</si>
  <si>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</si>
  <si>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</si>
  <si>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</si>
  <si>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</si>
  <si>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</si>
  <si>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</si>
  <si>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</si>
  <si>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</si>
  <si>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</si>
  <si>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</si>
  <si>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</si>
  <si>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</si>
  <si>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</si>
  <si>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</si>
  <si>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</si>
  <si>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</si>
  <si>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</si>
  <si>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</si>
  <si>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</si>
  <si>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</si>
  <si>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</si>
  <si>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</si>
  <si>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</si>
  <si>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</si>
  <si>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</si>
  <si>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</si>
  <si>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</si>
  <si>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</si>
  <si>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</si>
  <si>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</si>
  <si>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</si>
  <si>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</si>
  <si>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</si>
  <si>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</si>
  <si>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</si>
  <si>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</si>
  <si>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</si>
  <si>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</si>
  <si>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</si>
  <si>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</si>
  <si>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</si>
  <si>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</si>
  <si>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</si>
  <si>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</si>
  <si>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</si>
  <si>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</si>
  <si>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</si>
  <si>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</si>
  <si>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</si>
  <si>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</si>
  <si>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</si>
  <si>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</si>
  <si>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</si>
  <si>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</si>
  <si>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</si>
  <si>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</si>
  <si>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</si>
  <si>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</si>
  <si>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</si>
  <si>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</si>
  <si>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</si>
  <si>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</si>
  <si>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</si>
  <si>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</si>
  <si>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</si>
  <si>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</si>
  <si>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</si>
  <si>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</si>
  <si>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</si>
  <si>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</si>
  <si>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</si>
  <si>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</si>
  <si>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</si>
  <si>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</si>
  <si>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</si>
  <si>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</si>
  <si>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</si>
  <si>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</si>
  <si>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</si>
  <si>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</si>
  <si>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</si>
  <si>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</si>
  <si>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</si>
  <si>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</si>
  <si>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</si>
  <si>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</si>
  <si>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</si>
  <si>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</si>
  <si>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</si>
  <si>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</si>
  <si>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</si>
  <si>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</si>
  <si>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</si>
  <si>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</si>
  <si>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</si>
  <si>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</si>
  <si>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</si>
  <si>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</si>
  <si>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</si>
  <si>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</si>
  <si>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</si>
  <si>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</si>
  <si>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</si>
  <si>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</si>
  <si>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</si>
  <si>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</si>
  <si>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</si>
  <si>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</si>
  <si>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</si>
  <si>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</si>
  <si>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</si>
  <si>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</si>
  <si>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</si>
  <si>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</si>
  <si>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</si>
  <si>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</si>
  <si>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</si>
  <si>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</si>
  <si>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</si>
  <si>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介護サービス</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</si>
  <si>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</si>
  <si>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</si>
  <si>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</si>
  <si>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</si>
  <si>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</si>
  <si>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</si>
  <si>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</si>
  <si>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</si>
  <si>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</si>
  <si>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</si>
  <si>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</si>
  <si>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</si>
  <si>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</si>
  <si>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</si>
  <si>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</si>
  <si>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</si>
  <si>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</si>
  <si>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</si>
  <si>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</si>
  <si>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</si>
  <si>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</si>
  <si>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</si>
  <si>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新潟県阿賀野市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</si>
  <si>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</si>
  <si>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</si>
  <si>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</si>
  <si>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</si>
  <si>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</si>
  <si>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</si>
  <si>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</si>
  <si>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</si>
  <si>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</si>
  <si>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</si>
  <si>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</si>
  <si>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</si>
  <si>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</si>
  <si>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</si>
  <si>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</si>
  <si>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</si>
  <si>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</si>
  <si>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</si>
  <si>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</si>
  <si>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</si>
  <si>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</si>
  <si>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</si>
  <si>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</si>
  <si>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</si>
  <si>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</si>
  <si>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</si>
  <si>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</si>
  <si>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</si>
  <si>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</si>
  <si>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</si>
  <si>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</si>
  <si>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</si>
  <si>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</si>
  <si>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</si>
  <si>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</si>
  <si>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</si>
  <si>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</si>
  <si>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</si>
  <si>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</si>
  <si>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病院事業会計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</si>
  <si>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</si>
  <si>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</si>
  <si>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</si>
  <si>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</si>
  <si>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</si>
  <si>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</si>
  <si>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</si>
  <si>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</si>
  <si>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</si>
  <si>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</si>
  <si>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</si>
  <si>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</si>
  <si>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</si>
  <si>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</si>
  <si>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</si>
  <si>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</si>
  <si>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</si>
  <si>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</si>
  <si>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</si>
  <si>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</si>
  <si>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</si>
  <si>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</si>
  <si>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</si>
  <si>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</si>
  <si>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</si>
  <si>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</si>
  <si>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</si>
  <si>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</si>
  <si>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</si>
  <si>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</si>
  <si>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</si>
  <si>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</si>
  <si>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</si>
  <si>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</si>
  <si>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</si>
  <si>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</si>
  <si>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</si>
  <si>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</si>
  <si>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</si>
  <si>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</si>
  <si>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</si>
  <si>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</si>
  <si>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</si>
  <si>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</si>
  <si>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</si>
  <si>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</si>
  <si>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</si>
  <si>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</si>
  <si>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</si>
  <si>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</si>
  <si>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</si>
  <si>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</si>
  <si>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</si>
  <si>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</si>
  <si>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</si>
  <si>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</si>
  <si>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</si>
  <si>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</si>
  <si>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</si>
  <si>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</si>
  <si>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</si>
  <si>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</si>
  <si>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</si>
  <si>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</si>
  <si>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</si>
  <si>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</si>
  <si>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</si>
  <si>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</si>
  <si>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</si>
  <si>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</si>
  <si>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</si>
  <si>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</si>
  <si>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</si>
  <si>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</si>
  <si>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</si>
  <si>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</si>
  <si>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</si>
  <si>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</si>
  <si>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</si>
  <si>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</si>
  <si>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</si>
  <si>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</si>
  <si>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</si>
  <si>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</si>
  <si>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</si>
  <si>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</si>
  <si>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</si>
  <si>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</si>
  <si>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</si>
  <si>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</si>
  <si>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</si>
  <si>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</si>
  <si>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</si>
  <si>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</si>
  <si>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</si>
  <si>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</si>
  <si>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</si>
  <si>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</si>
  <si>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</si>
  <si>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</si>
  <si>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</si>
  <si>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</si>
  <si>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</si>
  <si>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</si>
  <si>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</si>
  <si>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</si>
  <si>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</si>
  <si>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</si>
  <si>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</si>
  <si>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</si>
  <si>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</si>
  <si>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</si>
  <si>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</si>
  <si>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</si>
  <si>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</si>
  <si>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</si>
  <si>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</si>
  <si>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</si>
  <si>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</si>
  <si>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</si>
  <si>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</si>
  <si>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</si>
  <si>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</si>
  <si>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</si>
  <si>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</si>
  <si>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</si>
  <si>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</si>
  <si>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</si>
  <si>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</si>
  <si>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</si>
  <si>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</si>
  <si>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</si>
  <si>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</si>
  <si>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</si>
  <si>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</si>
  <si>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1.01</t>
  </si>
  <si>
    <t>水道事業会計</t>
  </si>
  <si>
    <t>一般会計</t>
  </si>
  <si>
    <t>下水道事業会計</t>
  </si>
  <si>
    <t>介護保険特別会計</t>
  </si>
  <si>
    <t>病院事業会計</t>
  </si>
  <si>
    <t>国民健康保険特別会計</t>
  </si>
  <si>
    <t>後期高齢者医療特別会計</t>
  </si>
  <si>
    <t>その他会計（赤字）</t>
  </si>
  <si>
    <t>その他会計（黒字）</t>
  </si>
  <si>
    <t>R02</t>
    <phoneticPr fontId="5"/>
  </si>
  <si>
    <t>R03</t>
    <phoneticPr fontId="5"/>
  </si>
  <si>
    <t>R04</t>
    <phoneticPr fontId="5"/>
  </si>
  <si>
    <t>R05</t>
    <phoneticPr fontId="5"/>
  </si>
  <si>
    <t>R06</t>
    <phoneticPr fontId="5"/>
  </si>
  <si>
    <t>五泉地域衛生施設組合</t>
  </si>
  <si>
    <t>下越福祉行政組合（一般会計）</t>
    <rPh sb="0" eb="1">
      <t>シタ</t>
    </rPh>
    <rPh sb="1" eb="2">
      <t>エツ</t>
    </rPh>
    <rPh sb="2" eb="4">
      <t>フクシ</t>
    </rPh>
    <rPh sb="4" eb="6">
      <t>ギョウセイ</t>
    </rPh>
    <rPh sb="6" eb="8">
      <t>クミアイ</t>
    </rPh>
    <rPh sb="9" eb="11">
      <t>イッパン</t>
    </rPh>
    <rPh sb="11" eb="13">
      <t>カイケイ</t>
    </rPh>
    <phoneticPr fontId="2"/>
  </si>
  <si>
    <t>〃（老人ホーム特別会計）</t>
    <rPh sb="2" eb="4">
      <t>ロウジン</t>
    </rPh>
    <rPh sb="7" eb="9">
      <t>トクベツ</t>
    </rPh>
    <phoneticPr fontId="2"/>
  </si>
  <si>
    <t>〃（保健施設特別会計）</t>
    <rPh sb="2" eb="4">
      <t>ホケン</t>
    </rPh>
    <rPh sb="4" eb="6">
      <t>シセツ</t>
    </rPh>
    <phoneticPr fontId="2"/>
  </si>
  <si>
    <t>新潟県市町村総合事務組合（一般会計）</t>
    <rPh sb="0" eb="3">
      <t>ニイガタケン</t>
    </rPh>
    <rPh sb="3" eb="6">
      <t>シチョウソン</t>
    </rPh>
    <rPh sb="6" eb="8">
      <t>ソウゴウ</t>
    </rPh>
    <rPh sb="8" eb="10">
      <t>ジム</t>
    </rPh>
    <rPh sb="10" eb="12">
      <t>クミアイ</t>
    </rPh>
    <rPh sb="13" eb="17">
      <t>イッパンカイケイ</t>
    </rPh>
    <phoneticPr fontId="2"/>
  </si>
  <si>
    <t>〃（職員退職手当支給事業特別会計）</t>
    <rPh sb="2" eb="3">
      <t>ショク</t>
    </rPh>
    <rPh sb="3" eb="4">
      <t>イン</t>
    </rPh>
    <rPh sb="4" eb="6">
      <t>タイショク</t>
    </rPh>
    <rPh sb="6" eb="8">
      <t>テアテ</t>
    </rPh>
    <rPh sb="8" eb="10">
      <t>シキュウ</t>
    </rPh>
    <rPh sb="10" eb="12">
      <t>ジギョウ</t>
    </rPh>
    <rPh sb="12" eb="14">
      <t>トクベツ</t>
    </rPh>
    <rPh sb="14" eb="16">
      <t>カイケイ</t>
    </rPh>
    <phoneticPr fontId="2"/>
  </si>
  <si>
    <t>〃（消防団員等公務災害補償事業特別会計）</t>
    <rPh sb="2" eb="5">
      <t>ショウボウダン</t>
    </rPh>
    <rPh sb="5" eb="6">
      <t>イン</t>
    </rPh>
    <rPh sb="6" eb="7">
      <t>トウ</t>
    </rPh>
    <rPh sb="7" eb="9">
      <t>コウム</t>
    </rPh>
    <rPh sb="9" eb="11">
      <t>サイガイ</t>
    </rPh>
    <rPh sb="11" eb="13">
      <t>ホショウ</t>
    </rPh>
    <rPh sb="13" eb="15">
      <t>ジギョウ</t>
    </rPh>
    <rPh sb="15" eb="17">
      <t>トクベツ</t>
    </rPh>
    <rPh sb="17" eb="19">
      <t>カイケイ</t>
    </rPh>
    <phoneticPr fontId="2"/>
  </si>
  <si>
    <t>〃（消防賞じゅつ金支給事業特別会計）</t>
    <rPh sb="2" eb="4">
      <t>ショウボウ</t>
    </rPh>
    <rPh sb="4" eb="5">
      <t>ショウ</t>
    </rPh>
    <rPh sb="8" eb="9">
      <t>キン</t>
    </rPh>
    <rPh sb="9" eb="11">
      <t>シキュウ</t>
    </rPh>
    <rPh sb="11" eb="13">
      <t>ジギョウ</t>
    </rPh>
    <rPh sb="13" eb="15">
      <t>トクベツ</t>
    </rPh>
    <rPh sb="15" eb="17">
      <t>カイケイ</t>
    </rPh>
    <phoneticPr fontId="2"/>
  </si>
  <si>
    <t>〃（非常勤職員公務災害補償等特別会計）</t>
    <rPh sb="2" eb="5">
      <t>ヒジョウキン</t>
    </rPh>
    <rPh sb="5" eb="7">
      <t>ショクイン</t>
    </rPh>
    <rPh sb="7" eb="9">
      <t>コウム</t>
    </rPh>
    <rPh sb="9" eb="11">
      <t>サイガイ</t>
    </rPh>
    <rPh sb="11" eb="13">
      <t>ホショウ</t>
    </rPh>
    <rPh sb="13" eb="14">
      <t>トウ</t>
    </rPh>
    <rPh sb="14" eb="16">
      <t>トクベツ</t>
    </rPh>
    <rPh sb="16" eb="18">
      <t>カイケイ</t>
    </rPh>
    <phoneticPr fontId="2"/>
  </si>
  <si>
    <t>〃（交通災害共済事業特別会計）</t>
    <rPh sb="2" eb="4">
      <t>コウツウ</t>
    </rPh>
    <rPh sb="4" eb="6">
      <t>サイガイ</t>
    </rPh>
    <rPh sb="6" eb="8">
      <t>キョウサイ</t>
    </rPh>
    <rPh sb="8" eb="10">
      <t>ジギョウ</t>
    </rPh>
    <rPh sb="10" eb="12">
      <t>トクベツ</t>
    </rPh>
    <rPh sb="12" eb="14">
      <t>カイケイ</t>
    </rPh>
    <phoneticPr fontId="2"/>
  </si>
  <si>
    <t>新潟県後期高齢者医療広域連合（一般会計）</t>
    <rPh sb="0" eb="3">
      <t>ニイガタケン</t>
    </rPh>
    <rPh sb="3" eb="5">
      <t>コウキ</t>
    </rPh>
    <rPh sb="5" eb="8">
      <t>コウレイシャ</t>
    </rPh>
    <rPh sb="8" eb="10">
      <t>イリョウ</t>
    </rPh>
    <rPh sb="10" eb="12">
      <t>コウイキ</t>
    </rPh>
    <rPh sb="12" eb="14">
      <t>レンゴウ</t>
    </rPh>
    <rPh sb="15" eb="17">
      <t>イッパン</t>
    </rPh>
    <rPh sb="17" eb="19">
      <t>カイケイ</t>
    </rPh>
    <phoneticPr fontId="2"/>
  </si>
  <si>
    <t>〃（後期高齢者医療特別会計）</t>
    <rPh sb="2" eb="4">
      <t>コウキ</t>
    </rPh>
    <rPh sb="4" eb="7">
      <t>コウレイシャ</t>
    </rPh>
    <rPh sb="7" eb="9">
      <t>イリョウ</t>
    </rPh>
    <rPh sb="9" eb="11">
      <t>トクベツ</t>
    </rPh>
    <rPh sb="11" eb="13">
      <t>カイケイ</t>
    </rPh>
    <phoneticPr fontId="2"/>
  </si>
  <si>
    <t>-</t>
    <phoneticPr fontId="2"/>
  </si>
  <si>
    <t>ふるさと阿賀野市応援基金</t>
    <phoneticPr fontId="5"/>
  </si>
  <si>
    <t>公共施設等整備基金</t>
    <phoneticPr fontId="5"/>
  </si>
  <si>
    <t>合併市町村振興基金</t>
    <phoneticPr fontId="5"/>
  </si>
  <si>
    <t>ごみ処理施設整備基金</t>
    <phoneticPr fontId="5"/>
  </si>
  <si>
    <t>あがの市民病院整備基金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</si>
</sst>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128523</c:v>
                </c:pt>
                <c:pt idx="1">
                  <c:v>96469</c:v>
                </c:pt>
                <c:pt idx="2">
                  <c:v>85743</c:v>
                </c:pt>
                <c:pt idx="3">
                  <c:v>92509</c:v>
                </c:pt>
                <c:pt idx="4">
                  <c:v>98544</c:v>
                </c:pt>
              </c:numCache>
            </c:numRef>
          </c:val>
          <c:smooth val="0"/>
          <c:extLst>
            <c:ext xmlns:c16="http://schemas.microsoft.com/office/drawing/2014/chart" uri="{C3380CC4-5D6E-409C-BE32-E72D297353CC}">
              <c16:uniqueId val="{00000000-C82E-4025-BEB3-3737396CE65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79239</c:v>
                </c:pt>
                <c:pt idx="1">
                  <c:v>70001</c:v>
                </c:pt>
                <c:pt idx="2">
                  <c:v>59199</c:v>
                </c:pt>
                <c:pt idx="3">
                  <c:v>41719</c:v>
                </c:pt>
                <c:pt idx="4">
                  <c:v>87573</c:v>
                </c:pt>
              </c:numCache>
            </c:numRef>
          </c:val>
          <c:smooth val="0"/>
          <c:extLst>
            <c:ext xmlns:c16="http://schemas.microsoft.com/office/drawing/2014/chart" uri="{C3380CC4-5D6E-409C-BE32-E72D297353CC}">
              <c16:uniqueId val="{00000001-C82E-4025-BEB3-3737396CE65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4.41</c:v>
                </c:pt>
                <c:pt idx="1">
                  <c:v>6.88</c:v>
                </c:pt>
                <c:pt idx="2">
                  <c:v>8.76</c:v>
                </c:pt>
                <c:pt idx="3">
                  <c:v>9.17</c:v>
                </c:pt>
                <c:pt idx="4">
                  <c:v>7.82</c:v>
                </c:pt>
              </c:numCache>
            </c:numRef>
          </c:val>
          <c:extLst>
            <c:ext xmlns:c16="http://schemas.microsoft.com/office/drawing/2014/chart" uri="{C3380CC4-5D6E-409C-BE32-E72D297353CC}">
              <c16:uniqueId val="{00000000-9392-419C-95F0-3BD3515D074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15.21</c:v>
                </c:pt>
                <c:pt idx="1">
                  <c:v>17.63</c:v>
                </c:pt>
                <c:pt idx="2">
                  <c:v>18.89</c:v>
                </c:pt>
                <c:pt idx="3">
                  <c:v>19.57</c:v>
                </c:pt>
                <c:pt idx="4">
                  <c:v>22.24</c:v>
                </c:pt>
              </c:numCache>
            </c:numRef>
          </c:val>
          <c:extLst>
            <c:ext xmlns:c16="http://schemas.microsoft.com/office/drawing/2014/chart" uri="{C3380CC4-5D6E-409C-BE32-E72D297353CC}">
              <c16:uniqueId val="{00000001-9392-419C-95F0-3BD3515D0740}"/>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-1.01</c:v>
                </c:pt>
                <c:pt idx="1">
                  <c:v>5.62</c:v>
                </c:pt>
                <c:pt idx="2">
                  <c:v>2.4500000000000002</c:v>
                </c:pt>
                <c:pt idx="3">
                  <c:v>1.22</c:v>
                </c:pt>
                <c:pt idx="4">
                  <c:v>1.62</c:v>
                </c:pt>
              </c:numCache>
            </c:numRef>
          </c:val>
          <c:smooth val="0"/>
          <c:extLst>
            <c:ext xmlns:c16="http://schemas.microsoft.com/office/drawing/2014/chart" uri="{C3380CC4-5D6E-409C-BE32-E72D297353CC}">
              <c16:uniqueId val="{00000002-9392-419C-95F0-3BD3515D0740}"/>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0.01</c:v>
                </c:pt>
                <c:pt idx="2">
                  <c:v>#N/A</c:v>
                </c:pt>
                <c:pt idx="3">
                  <c:v>0.01</c:v>
                </c:pt>
                <c:pt idx="4">
                  <c:v>#N/A</c:v>
                </c:pt>
                <c:pt idx="5">
                  <c:v>0</c:v>
                </c:pt>
                <c:pt idx="6">
                  <c:v>0</c:v>
                </c:pt>
                <c:pt idx="7">
                  <c:v>0</c:v>
                </c:pt>
                <c:pt idx="8">
                  <c:v>0</c:v>
                </c:pt>
                <c:pt idx="9">
                  <c:v>0</c:v>
                </c:pt>
              </c:numCache>
            </c:numRef>
          </c:val>
          <c:extLst>
            <c:ext xmlns:c16="http://schemas.microsoft.com/office/drawing/2014/chart" uri="{C3380CC4-5D6E-409C-BE32-E72D297353CC}">
              <c16:uniqueId val="{00000000-66C7-4CDA-9296-5807A39B404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6C7-4CDA-9296-5807A39B404C}"/>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6C7-4CDA-9296-5807A39B404C}"/>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0.06</c:v>
                </c:pt>
                <c:pt idx="2">
                  <c:v>#N/A</c:v>
                </c:pt>
                <c:pt idx="3">
                  <c:v>0.06</c:v>
                </c:pt>
                <c:pt idx="4">
                  <c:v>#N/A</c:v>
                </c:pt>
                <c:pt idx="5">
                  <c:v>0.08</c:v>
                </c:pt>
                <c:pt idx="6">
                  <c:v>#N/A</c:v>
                </c:pt>
                <c:pt idx="7">
                  <c:v>7.0000000000000007E-2</c:v>
                </c:pt>
                <c:pt idx="8">
                  <c:v>#N/A</c:v>
                </c:pt>
                <c:pt idx="9">
                  <c:v>0.09</c:v>
                </c:pt>
              </c:numCache>
            </c:numRef>
          </c:val>
          <c:extLst>
            <c:ext xmlns:c16="http://schemas.microsoft.com/office/drawing/2014/chart" uri="{C3380CC4-5D6E-409C-BE32-E72D297353CC}">
              <c16:uniqueId val="{00000003-66C7-4CDA-9296-5807A39B404C}"/>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0.38</c:v>
                </c:pt>
                <c:pt idx="2">
                  <c:v>#N/A</c:v>
                </c:pt>
                <c:pt idx="3">
                  <c:v>0.37</c:v>
                </c:pt>
                <c:pt idx="4">
                  <c:v>#N/A</c:v>
                </c:pt>
                <c:pt idx="5">
                  <c:v>0.34</c:v>
                </c:pt>
                <c:pt idx="6">
                  <c:v>#N/A</c:v>
                </c:pt>
                <c:pt idx="7">
                  <c:v>0.23</c:v>
                </c:pt>
                <c:pt idx="8">
                  <c:v>#N/A</c:v>
                </c:pt>
                <c:pt idx="9">
                  <c:v>0.11</c:v>
                </c:pt>
              </c:numCache>
            </c:numRef>
          </c:val>
          <c:extLst>
            <c:ext xmlns:c16="http://schemas.microsoft.com/office/drawing/2014/chart" uri="{C3380CC4-5D6E-409C-BE32-E72D297353CC}">
              <c16:uniqueId val="{00000004-66C7-4CDA-9296-5807A39B404C}"/>
            </c:ext>
          </c:extLst>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1.27</c:v>
                </c:pt>
                <c:pt idx="2">
                  <c:v>#N/A</c:v>
                </c:pt>
                <c:pt idx="3">
                  <c:v>1.74</c:v>
                </c:pt>
                <c:pt idx="4">
                  <c:v>#N/A</c:v>
                </c:pt>
                <c:pt idx="5">
                  <c:v>1.31</c:v>
                </c:pt>
                <c:pt idx="6">
                  <c:v>#N/A</c:v>
                </c:pt>
                <c:pt idx="7">
                  <c:v>0.97</c:v>
                </c:pt>
                <c:pt idx="8">
                  <c:v>#N/A</c:v>
                </c:pt>
                <c:pt idx="9">
                  <c:v>0.95</c:v>
                </c:pt>
              </c:numCache>
            </c:numRef>
          </c:val>
          <c:extLst>
            <c:ext xmlns:c16="http://schemas.microsoft.com/office/drawing/2014/chart" uri="{C3380CC4-5D6E-409C-BE32-E72D297353CC}">
              <c16:uniqueId val="{00000005-66C7-4CDA-9296-5807A39B404C}"/>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1.26</c:v>
                </c:pt>
                <c:pt idx="2">
                  <c:v>#N/A</c:v>
                </c:pt>
                <c:pt idx="3">
                  <c:v>1.18</c:v>
                </c:pt>
                <c:pt idx="4">
                  <c:v>#N/A</c:v>
                </c:pt>
                <c:pt idx="5">
                  <c:v>1.47</c:v>
                </c:pt>
                <c:pt idx="6">
                  <c:v>#N/A</c:v>
                </c:pt>
                <c:pt idx="7">
                  <c:v>1.7</c:v>
                </c:pt>
                <c:pt idx="8">
                  <c:v>#N/A</c:v>
                </c:pt>
                <c:pt idx="9">
                  <c:v>2.58</c:v>
                </c:pt>
              </c:numCache>
            </c:numRef>
          </c:val>
          <c:extLst>
            <c:ext xmlns:c16="http://schemas.microsoft.com/office/drawing/2014/chart" uri="{C3380CC4-5D6E-409C-BE32-E72D297353CC}">
              <c16:uniqueId val="{00000006-66C7-4CDA-9296-5807A39B404C}"/>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1.61</c:v>
                </c:pt>
                <c:pt idx="2">
                  <c:v>#N/A</c:v>
                </c:pt>
                <c:pt idx="3">
                  <c:v>1.9</c:v>
                </c:pt>
                <c:pt idx="4">
                  <c:v>#N/A</c:v>
                </c:pt>
                <c:pt idx="5">
                  <c:v>2.35</c:v>
                </c:pt>
                <c:pt idx="6">
                  <c:v>#N/A</c:v>
                </c:pt>
                <c:pt idx="7">
                  <c:v>2.75</c:v>
                </c:pt>
                <c:pt idx="8">
                  <c:v>#N/A</c:v>
                </c:pt>
                <c:pt idx="9">
                  <c:v>2.76</c:v>
                </c:pt>
              </c:numCache>
            </c:numRef>
          </c:val>
          <c:extLst>
            <c:ext xmlns:c16="http://schemas.microsoft.com/office/drawing/2014/chart" uri="{C3380CC4-5D6E-409C-BE32-E72D297353CC}">
              <c16:uniqueId val="{00000007-66C7-4CDA-9296-5807A39B404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4.4000000000000004</c:v>
                </c:pt>
                <c:pt idx="2">
                  <c:v>#N/A</c:v>
                </c:pt>
                <c:pt idx="3">
                  <c:v>6.87</c:v>
                </c:pt>
                <c:pt idx="4">
                  <c:v>#N/A</c:v>
                </c:pt>
                <c:pt idx="5">
                  <c:v>8.75</c:v>
                </c:pt>
                <c:pt idx="6">
                  <c:v>#N/A</c:v>
                </c:pt>
                <c:pt idx="7">
                  <c:v>9.17</c:v>
                </c:pt>
                <c:pt idx="8">
                  <c:v>#N/A</c:v>
                </c:pt>
                <c:pt idx="9">
                  <c:v>7.82</c:v>
                </c:pt>
              </c:numCache>
            </c:numRef>
          </c:val>
          <c:extLst>
            <c:ext xmlns:c16="http://schemas.microsoft.com/office/drawing/2014/chart" uri="{C3380CC4-5D6E-409C-BE32-E72D297353CC}">
              <c16:uniqueId val="{00000008-66C7-4CDA-9296-5807A39B404C}"/>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7.3</c:v>
                </c:pt>
                <c:pt idx="2">
                  <c:v>#N/A</c:v>
                </c:pt>
                <c:pt idx="3">
                  <c:v>7.08</c:v>
                </c:pt>
                <c:pt idx="4">
                  <c:v>#N/A</c:v>
                </c:pt>
                <c:pt idx="5">
                  <c:v>7.75</c:v>
                </c:pt>
                <c:pt idx="6">
                  <c:v>#N/A</c:v>
                </c:pt>
                <c:pt idx="7">
                  <c:v>7.68</c:v>
                </c:pt>
                <c:pt idx="8">
                  <c:v>#N/A</c:v>
                </c:pt>
                <c:pt idx="9">
                  <c:v>8</c:v>
                </c:pt>
              </c:numCache>
            </c:numRef>
          </c:val>
          <c:extLst>
            <c:ext xmlns:c16="http://schemas.microsoft.com/office/drawing/2014/chart" uri="{C3380CC4-5D6E-409C-BE32-E72D297353CC}">
              <c16:uniqueId val="{00000009-66C7-4CDA-9296-5807A39B404C}"/>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2442</c:v>
                </c:pt>
                <c:pt idx="5">
                  <c:v>2396</c:v>
                </c:pt>
                <c:pt idx="8">
                  <c:v>2206</c:v>
                </c:pt>
                <c:pt idx="11">
                  <c:v>2114</c:v>
                </c:pt>
                <c:pt idx="14">
                  <c:v>2073</c:v>
                </c:pt>
              </c:numCache>
            </c:numRef>
          </c:val>
          <c:extLst>
            <c:ext xmlns:c16="http://schemas.microsoft.com/office/drawing/2014/chart" uri="{C3380CC4-5D6E-409C-BE32-E72D297353CC}">
              <c16:uniqueId val="{00000000-6C53-4FC6-87F7-29BB1B8C9ED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6C53-4FC6-87F7-29BB1B8C9ED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9</c:v>
                </c:pt>
                <c:pt idx="3">
                  <c:v>0</c:v>
                </c:pt>
                <c:pt idx="6">
                  <c:v>0</c:v>
                </c:pt>
                <c:pt idx="9">
                  <c:v>0</c:v>
                </c:pt>
                <c:pt idx="12">
                  <c:v>0</c:v>
                </c:pt>
              </c:numCache>
            </c:numRef>
          </c:val>
          <c:extLst>
            <c:ext xmlns:c16="http://schemas.microsoft.com/office/drawing/2014/chart" uri="{C3380CC4-5D6E-409C-BE32-E72D297353CC}">
              <c16:uniqueId val="{00000002-6C53-4FC6-87F7-29BB1B8C9ED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17</c:v>
                </c:pt>
                <c:pt idx="3">
                  <c:v>22</c:v>
                </c:pt>
                <c:pt idx="6">
                  <c:v>29</c:v>
                </c:pt>
                <c:pt idx="9">
                  <c:v>24</c:v>
                </c:pt>
                <c:pt idx="12">
                  <c:v>19</c:v>
                </c:pt>
              </c:numCache>
            </c:numRef>
          </c:val>
          <c:extLst>
            <c:ext xmlns:c16="http://schemas.microsoft.com/office/drawing/2014/chart" uri="{C3380CC4-5D6E-409C-BE32-E72D297353CC}">
              <c16:uniqueId val="{00000003-6C53-4FC6-87F7-29BB1B8C9ED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920</c:v>
                </c:pt>
                <c:pt idx="3">
                  <c:v>942</c:v>
                </c:pt>
                <c:pt idx="6">
                  <c:v>971</c:v>
                </c:pt>
                <c:pt idx="9">
                  <c:v>1028</c:v>
                </c:pt>
                <c:pt idx="12">
                  <c:v>972</c:v>
                </c:pt>
              </c:numCache>
            </c:numRef>
          </c:val>
          <c:extLst>
            <c:ext xmlns:c16="http://schemas.microsoft.com/office/drawing/2014/chart" uri="{C3380CC4-5D6E-409C-BE32-E72D297353CC}">
              <c16:uniqueId val="{00000004-6C53-4FC6-87F7-29BB1B8C9ED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C53-4FC6-87F7-29BB1B8C9ED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C53-4FC6-87F7-29BB1B8C9ED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2379</c:v>
                </c:pt>
                <c:pt idx="3">
                  <c:v>2412</c:v>
                </c:pt>
                <c:pt idx="6">
                  <c:v>2384</c:v>
                </c:pt>
                <c:pt idx="9">
                  <c:v>2136</c:v>
                </c:pt>
                <c:pt idx="12">
                  <c:v>1951</c:v>
                </c:pt>
              </c:numCache>
            </c:numRef>
          </c:val>
          <c:extLst>
            <c:ext xmlns:c16="http://schemas.microsoft.com/office/drawing/2014/chart" uri="{C3380CC4-5D6E-409C-BE32-E72D297353CC}">
              <c16:uniqueId val="{00000007-6C53-4FC6-87F7-29BB1B8C9ED2}"/>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883</c:v>
                </c:pt>
                <c:pt idx="2">
                  <c:v>#N/A</c:v>
                </c:pt>
                <c:pt idx="3">
                  <c:v>#N/A</c:v>
                </c:pt>
                <c:pt idx="4">
                  <c:v>980</c:v>
                </c:pt>
                <c:pt idx="5">
                  <c:v>#N/A</c:v>
                </c:pt>
                <c:pt idx="6">
                  <c:v>#N/A</c:v>
                </c:pt>
                <c:pt idx="7">
                  <c:v>1178</c:v>
                </c:pt>
                <c:pt idx="8">
                  <c:v>#N/A</c:v>
                </c:pt>
                <c:pt idx="9">
                  <c:v>#N/A</c:v>
                </c:pt>
                <c:pt idx="10">
                  <c:v>1074</c:v>
                </c:pt>
                <c:pt idx="11">
                  <c:v>#N/A</c:v>
                </c:pt>
                <c:pt idx="12">
                  <c:v>#N/A</c:v>
                </c:pt>
                <c:pt idx="13">
                  <c:v>869</c:v>
                </c:pt>
                <c:pt idx="14">
                  <c:v>#N/A</c:v>
                </c:pt>
              </c:numCache>
            </c:numRef>
          </c:val>
          <c:smooth val="0"/>
          <c:extLst>
            <c:ext xmlns:c16="http://schemas.microsoft.com/office/drawing/2014/chart" uri="{C3380CC4-5D6E-409C-BE32-E72D297353CC}">
              <c16:uniqueId val="{00000008-6C53-4FC6-87F7-29BB1B8C9ED2}"/>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26820</c:v>
                </c:pt>
                <c:pt idx="5">
                  <c:v>25568</c:v>
                </c:pt>
                <c:pt idx="8">
                  <c:v>24915</c:v>
                </c:pt>
                <c:pt idx="11">
                  <c:v>24695</c:v>
                </c:pt>
                <c:pt idx="14">
                  <c:v>25260</c:v>
                </c:pt>
              </c:numCache>
            </c:numRef>
          </c:val>
          <c:extLst>
            <c:ext xmlns:c16="http://schemas.microsoft.com/office/drawing/2014/chart" uri="{C3380CC4-5D6E-409C-BE32-E72D297353CC}">
              <c16:uniqueId val="{00000000-89E0-4A7D-88D7-727D2921C26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1535</c:v>
                </c:pt>
                <c:pt idx="5">
                  <c:v>1380</c:v>
                </c:pt>
                <c:pt idx="8">
                  <c:v>1225</c:v>
                </c:pt>
                <c:pt idx="11">
                  <c:v>1071</c:v>
                </c:pt>
                <c:pt idx="14">
                  <c:v>918</c:v>
                </c:pt>
              </c:numCache>
            </c:numRef>
          </c:val>
          <c:extLst>
            <c:ext xmlns:c16="http://schemas.microsoft.com/office/drawing/2014/chart" uri="{C3380CC4-5D6E-409C-BE32-E72D297353CC}">
              <c16:uniqueId val="{00000001-89E0-4A7D-88D7-727D2921C26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5721</c:v>
                </c:pt>
                <c:pt idx="5">
                  <c:v>6805</c:v>
                </c:pt>
                <c:pt idx="8">
                  <c:v>7749</c:v>
                </c:pt>
                <c:pt idx="11">
                  <c:v>8461</c:v>
                </c:pt>
                <c:pt idx="14">
                  <c:v>9023</c:v>
                </c:pt>
              </c:numCache>
            </c:numRef>
          </c:val>
          <c:extLst>
            <c:ext xmlns:c16="http://schemas.microsoft.com/office/drawing/2014/chart" uri="{C3380CC4-5D6E-409C-BE32-E72D297353CC}">
              <c16:uniqueId val="{00000002-89E0-4A7D-88D7-727D2921C26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89E0-4A7D-88D7-727D2921C26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89E0-4A7D-88D7-727D2921C26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9E0-4A7D-88D7-727D2921C26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4705</c:v>
                </c:pt>
                <c:pt idx="3">
                  <c:v>4604</c:v>
                </c:pt>
                <c:pt idx="6">
                  <c:v>4163</c:v>
                </c:pt>
                <c:pt idx="9">
                  <c:v>3827</c:v>
                </c:pt>
                <c:pt idx="12">
                  <c:v>3758</c:v>
                </c:pt>
              </c:numCache>
            </c:numRef>
          </c:val>
          <c:extLst>
            <c:ext xmlns:c16="http://schemas.microsoft.com/office/drawing/2014/chart" uri="{C3380CC4-5D6E-409C-BE32-E72D297353CC}">
              <c16:uniqueId val="{00000006-89E0-4A7D-88D7-727D2921C26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348</c:v>
                </c:pt>
                <c:pt idx="3">
                  <c:v>385</c:v>
                </c:pt>
                <c:pt idx="6">
                  <c:v>373</c:v>
                </c:pt>
                <c:pt idx="9">
                  <c:v>352</c:v>
                </c:pt>
                <c:pt idx="12">
                  <c:v>591</c:v>
                </c:pt>
              </c:numCache>
            </c:numRef>
          </c:val>
          <c:extLst>
            <c:ext xmlns:c16="http://schemas.microsoft.com/office/drawing/2014/chart" uri="{C3380CC4-5D6E-409C-BE32-E72D297353CC}">
              <c16:uniqueId val="{00000007-89E0-4A7D-88D7-727D2921C26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20312</c:v>
                </c:pt>
                <c:pt idx="3">
                  <c:v>18692</c:v>
                </c:pt>
                <c:pt idx="6">
                  <c:v>17757</c:v>
                </c:pt>
                <c:pt idx="9">
                  <c:v>17302</c:v>
                </c:pt>
                <c:pt idx="12">
                  <c:v>16693</c:v>
                </c:pt>
              </c:numCache>
            </c:numRef>
          </c:val>
          <c:extLst>
            <c:ext xmlns:c16="http://schemas.microsoft.com/office/drawing/2014/chart" uri="{C3380CC4-5D6E-409C-BE32-E72D297353CC}">
              <c16:uniqueId val="{00000008-89E0-4A7D-88D7-727D2921C26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89E0-4A7D-88D7-727D2921C26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21737</c:v>
                </c:pt>
                <c:pt idx="3">
                  <c:v>20729</c:v>
                </c:pt>
                <c:pt idx="6">
                  <c:v>19736</c:v>
                </c:pt>
                <c:pt idx="9">
                  <c:v>19178</c:v>
                </c:pt>
                <c:pt idx="12">
                  <c:v>21628</c:v>
                </c:pt>
              </c:numCache>
            </c:numRef>
          </c:val>
          <c:extLst>
            <c:ext xmlns:c16="http://schemas.microsoft.com/office/drawing/2014/chart" uri="{C3380CC4-5D6E-409C-BE32-E72D297353CC}">
              <c16:uniqueId val="{0000000A-89E0-4A7D-88D7-727D2921C26A}"/>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13026</c:v>
                </c:pt>
                <c:pt idx="2">
                  <c:v>#N/A</c:v>
                </c:pt>
                <c:pt idx="3">
                  <c:v>#N/A</c:v>
                </c:pt>
                <c:pt idx="4">
                  <c:v>10657</c:v>
                </c:pt>
                <c:pt idx="5">
                  <c:v>#N/A</c:v>
                </c:pt>
                <c:pt idx="6">
                  <c:v>#N/A</c:v>
                </c:pt>
                <c:pt idx="7">
                  <c:v>8141</c:v>
                </c:pt>
                <c:pt idx="8">
                  <c:v>#N/A</c:v>
                </c:pt>
                <c:pt idx="9">
                  <c:v>#N/A</c:v>
                </c:pt>
                <c:pt idx="10">
                  <c:v>6433</c:v>
                </c:pt>
                <c:pt idx="11">
                  <c:v>#N/A</c:v>
                </c:pt>
                <c:pt idx="12">
                  <c:v>#N/A</c:v>
                </c:pt>
                <c:pt idx="13">
                  <c:v>7469</c:v>
                </c:pt>
                <c:pt idx="14">
                  <c:v>#N/A</c:v>
                </c:pt>
              </c:numCache>
            </c:numRef>
          </c:val>
          <c:smooth val="0"/>
          <c:extLst>
            <c:ext xmlns:c16="http://schemas.microsoft.com/office/drawing/2014/chart" uri="{C3380CC4-5D6E-409C-BE32-E72D297353CC}">
              <c16:uniqueId val="{0000000B-89E0-4A7D-88D7-727D2921C26A}"/>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2462</c:v>
                </c:pt>
                <c:pt idx="1">
                  <c:v>2562</c:v>
                </c:pt>
                <c:pt idx="2">
                  <c:v>2943</c:v>
                </c:pt>
              </c:numCache>
            </c:numRef>
          </c:val>
          <c:extLst>
            <c:ext xmlns:c16="http://schemas.microsoft.com/office/drawing/2014/chart" uri="{C3380CC4-5D6E-409C-BE32-E72D297353CC}">
              <c16:uniqueId val="{00000000-7136-4B1E-95D3-90C3047011F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367</c:v>
                </c:pt>
                <c:pt idx="1">
                  <c:v>426</c:v>
                </c:pt>
                <c:pt idx="2">
                  <c:v>472</c:v>
                </c:pt>
              </c:numCache>
            </c:numRef>
          </c:val>
          <c:extLst>
            <c:ext xmlns:c16="http://schemas.microsoft.com/office/drawing/2014/chart" uri="{C3380CC4-5D6E-409C-BE32-E72D297353CC}">
              <c16:uniqueId val="{00000001-7136-4B1E-95D3-90C3047011F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6572</c:v>
                </c:pt>
                <c:pt idx="1">
                  <c:v>6722</c:v>
                </c:pt>
                <c:pt idx="2">
                  <c:v>6734</c:v>
                </c:pt>
              </c:numCache>
            </c:numRef>
          </c:val>
          <c:extLst>
            <c:ext xmlns:c16="http://schemas.microsoft.com/office/drawing/2014/chart" uri="{C3380CC4-5D6E-409C-BE32-E72D297353CC}">
              <c16:uniqueId val="{00000002-7136-4B1E-95D3-90C3047011FE}"/>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新潟県阿賀野市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「元利償還金等（Ａ）」は、合併直後に借入した起債や、学校施設耐震化事業等への償還が完了</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したため、</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年度までは減少</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傾向にある。</a:t>
          </a:r>
          <a:endPar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R07</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年度以降は、五泉地域衛生施設組合による</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広域ごみ施設整備事業への</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構成市</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負担金の</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財源として、</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06</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年度に借入</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れした合併特例事業債の元利償還が開始されるため、</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再び増加に転じることを見込んでいる。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また、</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年度に合併特例債の借入可能期限が終了</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した</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ため、これまでと比較して普通交付税の算入率が低い起債の借入を見込まざるを得ないため「算入公債費等（Ｂ）」の伸び率は低下し、指標の上昇が見込まれる。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今後は、これまで同様に、投資的事業の精査による新規発行債の抑制や、交付税算入率の高い市債を厳選した借入</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れ</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により比率上昇の抑制に</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努めたい</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満期一括償還地方債の借入はしておらず、今後も借入予定はないため、そのための積立は行っていない。</a:t>
          </a:r>
          <a:endParaRPr lang="ja-JP" altLang="ja-JP" sz="105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新潟県阿賀野市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「将来負担額（Ａ）」の一般会計債は、合併後の新市建設計画に基づいて借入した起債の償還完了に伴い、</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年度までは</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減少傾向で推移してい</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た。</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年度はこれまで計画していたとおり、</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広域ごみ施設整備事業への負担金</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に伴う借入れのため、地方債現在高が増加している</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。公営企業等繰入見込額</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、あがの市民病院建設時に借入した企業債について計画どおり償還が進んでいることから、減少傾向にある。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「充当可能財源等（Ｂ）」は、普通交付税の追加交付やふるさと寄附金の寄附額増加</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を原資とした積立てや、今後の老朽公共施設の改修を想定した財源の確保に</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伴い、充当可能基金は増加した。　</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以上のように、</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年度は、</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「将来負担額（Ａ）」</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の増加に伴い、これまで減少傾向で推移していた比率が上昇することとなったものの、</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充当可能基金</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を確保できたことから、</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これまでの想定より</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上昇率は抑制された。</a:t>
          </a:r>
          <a:endPar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　今後は、老朽公共施設改修に伴い、</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充当可能財源（充当可能基金、基準財政需要額算入見込額）の減少が見込まれるため、</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施設保有量の最適化や交付税算入率の高い市債の活用による比率抑制に努めたい。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新潟県阿賀野市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財政調整基金は、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年度に引き続き、</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国補正予算により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国税収入の</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上振れを理由とした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普通交付税の追加交付</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等を受けて、翌年度以降の財政需要に備え、</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380</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百万円を積立てしたため、年度末までに</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阿賀野市総合計画の目標値（財政調整基金について標準財政規模の</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％以上の積立額の確保）</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を達成することとなったが、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特定目的基金は、事業に応じて積立と取崩しを行ったことで、</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微増（</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12</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に留まった。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内訳</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①ごみ処理施設等整備</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基金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200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（旧環境センターの解体を含めた今後の施設方針を踏まえ積立て）</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②</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ふるさと</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阿賀野市応援基金＋</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766</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百万円（ふるさと応援</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寄附</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金</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額</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増加によ</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る積立て）</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③ふるさと阿賀野市応援基金△</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280</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百万円（瓢湖水きん公園整備事業や保育料及び子ども医療費の無償化事業等の財源として取崩し）</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④公共施設等整備基金△</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360</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百万円（京ヶ瀬小学校長寿命化等改修事業等の財源として取崩し）</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200">
              <a:effectLst/>
              <a:latin typeface="ＭＳ Ｐゴシック" panose="020B0600070205080204" pitchFamily="50" charset="-128"/>
              <a:ea typeface="ＭＳ Ｐゴシック" panose="020B0600070205080204" pitchFamily="50" charset="-128"/>
            </a:rPr>
            <a:t>　</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なお、</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に</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合併特例債の発行期限終了</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を迎えたことから</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、中長期的には基金の活用が増えていくと想定されるため柔軟な積立てを進めている。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基金全体の中期的な活用見通し</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①公共施設等整備基金：</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に予定する小学校屋内プール整備事業、京ヶ瀬中学校グラウンド整備事業等、</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市役所庁舎の長寿命化事業等に活用を想定。</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②あがの市民病院整備基金：新潟大学医学部との連携による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４つの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寄附講座と、医療機器の更新に係る費用に充てるため計画的な活用を想定。</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③ごみ処理施設整備基金：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五泉地域衛生施設組合が運営する広域ごみ処理施設（クリーンセンターあがのがわ）の建設償還費に係る負担金や、</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年度積立て理由にある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旧環境センター廃止後の方向性を踏まえた活用を想定。</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（基金の使途）</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年度に積立や取崩しを行った主な基金の条例に基づく使途は以下のとおり。</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①ふるさと</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阿賀野市応援基金・・・・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豊かな自然環境を守り育てる事業及び文化と子どもたちを守り育てる事業に要する経費</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②</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公共施設等整備基金・・・・・・・・・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公共施設等の整備及び管理に要する経費</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endParaRPr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③合併市町村振興基金・・・・・・・・・</a:t>
          </a:r>
          <a:r>
            <a:rPr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地域における住民の連帯の強化及び旧町村単位での地域振興</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④ごみ処理施設等整備基金・・・・・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ごみ処理施設の整備及び改修費用</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⑤あがの市民病院整備基金・・・・・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病院の整備及び運営等に要する経費</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200">
            <a:effectLst/>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①瓢湖水きん公園整備事業のほか、保育料や子ども医療費の無償化事業や中学生インフルエンザ予防接種無償化事業など政策的事業の財源として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280</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百万円取崩しした一方、</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ふるさと寄附金として受けた収入</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766</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を積立したため、差引で増額となった。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　②京ヶ瀬小学校長寿命化等改修事業及び京ヶ瀬学校給食センター整備事業等の財源として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360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百万円を</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取崩ししたため</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大幅な</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減額</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③</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市民全体の一体感の醸成を推進するため、ふるさとまつり事業</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9</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百万円、通学バス運行事業</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117</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百万円及び給食センターの備品購入費として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百万円を</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取崩ししたため</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全体で</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136</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減額となった。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④五泉地域衛生施設組合が運営する広域ごみ処理施設（クリーンセンターあがのがわ）の建設負担金</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165</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百万円取崩しした一方</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、旧環境センター廃止後の方向性を踏まえた活用を想定</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し</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200</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百万円の積立てを行ったため、</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35</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百万円の増額となった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⑤あがの市民病院の</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年度決算収支に基づく精算金としての一般会計繰入金</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51</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百万円を積立した一方、新潟大学医学部との連携による寄附講座</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への財源として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50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百万円を取崩ししたため結果として</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微増となった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年度の合併特例債発行期限の終了</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に伴い</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、元利償還金について普通交付税への算入率が高い地方債の借入が困難となる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ことが予想される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一方で、人口減少や老朽化に伴う公共施設等の再編整備を進める必要があり、中長期的には特定目的基金の活用がこれまで以上に求められる。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このため、今後も市税や交付金等の上振れが見込まれる場合は、積極的かつ柔軟に積み増ししていく方針とする</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国税収入の増額補正により「臨時経済対策費」の名目で追加交付のあった普通交付税</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57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百万円について、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年度以降の政策的財源として活用するため</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380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百万円を積立した。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○短期的な活用の見通し</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基金の取崩し目的に従い、予算編成等において一時的に財減の必要性が生じた場合に活用するほか、近年の物価高騰が長引く社会情勢等に鑑み、緊急的に実施が必要な市民負担の軽減に向けた取組をはじめとした政策的財源として柔軟に活用す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○中長期的な活用の見通し</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万が一の大規模災害等への備えのほか、県内</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市でも比較的高い将来負担比率を解消するため、残高について標準財政規模の</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の堅持に努める。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「臨時財政対策債償還基金費」として追加交付のあった普通交付税</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76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百万円について、制度趣旨に基づき</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08</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年度の臨時財政対策債の元利償還金の財源とするため積立した。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年度に合併特例債の発行可能期間が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終了したことで</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今後は交付税算入率が高い地方債の借入が困難になることや、国の政策による市場金利の上昇を見据え、これまで以上に一般会計に占める元利償還金の負担割合が高くなることを想定しており、今後は、繰上償還が将来的負担額と比較し有利となるかを精査した上で、繰上償還による財政負担の軽減のため活用を検討していく方針とす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ただし、現在の積立方針については、減債基金よりも起債借入の代替となり得る特定目的基金や、財政調整基金への積立を優先に進めているため、</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年度のような普通交付税の追加交付等の臨時的措置を除いては残高は低調に推移していく見通しである。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新潟県阿賀野市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39,165
38,703
192.74
28,194,004
26,819,042
1,035,122
13,231,151
21,627,532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66.6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年度比で概ね横ばいとなり、類似団体平均を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ポイント上回った。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年度単年で見ると、普通交付税算定上の需要額では、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こども子育て費創設に伴う影響額</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が増加した。収入額では、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R04</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年度から</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続いた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半導体需要拡大</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が落ち着きを見せたことで</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法人市民税法人税割</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が減少した。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結果として、需要額</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は増加した一方、</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収入額</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は減少したことから</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単年度での財政力指数</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は低下した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次年度以降も「阿賀野市総合計画」に基づく</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PDCA</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サイクルの遂行で税収確保による指数向上を目指したい。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86360</xdr:rowOff>
    </xdr:from>
    <xdr:to>
      <xdr:col>23</xdr:col>
      <xdr:colOff>133350</xdr:colOff>
      <xdr:row>45</xdr:row>
      <xdr:rowOff>17780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643001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161307</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17780</xdr:rowOff>
    </xdr:from>
    <xdr:to>
      <xdr:col>24</xdr:col>
      <xdr:colOff>12700</xdr:colOff>
      <xdr:row>45</xdr:row>
      <xdr:rowOff>17780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1287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86360</xdr:rowOff>
    </xdr:from>
    <xdr:to>
      <xdr:col>24</xdr:col>
      <xdr:colOff>12700</xdr:colOff>
      <xdr:row>37</xdr:row>
      <xdr:rowOff>86360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124460</xdr:rowOff>
    </xdr:from>
    <xdr:to>
      <xdr:col>23</xdr:col>
      <xdr:colOff>133350</xdr:colOff>
      <xdr:row>41</xdr:row>
      <xdr:rowOff>148590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114800" y="715391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166387</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719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22860</xdr:rowOff>
    </xdr:from>
    <xdr:to>
      <xdr:col>23</xdr:col>
      <xdr:colOff>184150</xdr:colOff>
      <xdr:row>42</xdr:row>
      <xdr:rowOff>124460</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148590</xdr:rowOff>
    </xdr:from>
    <xdr:to>
      <xdr:col>19</xdr:col>
      <xdr:colOff>133350</xdr:colOff>
      <xdr:row>42</xdr:row>
      <xdr:rowOff>1270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flipV="1">
          <a:off x="3225800" y="717804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46990</xdr:rowOff>
    </xdr:from>
    <xdr:to>
      <xdr:col>19</xdr:col>
      <xdr:colOff>184150</xdr:colOff>
      <xdr:row>42</xdr:row>
      <xdr:rowOff>148590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133367</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733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1270</xdr:rowOff>
    </xdr:from>
    <xdr:to>
      <xdr:col>15</xdr:col>
      <xdr:colOff>82550</xdr:colOff>
      <xdr:row>42</xdr:row>
      <xdr:rowOff>1270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2336800" y="72021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22860</xdr:rowOff>
    </xdr:from>
    <xdr:to>
      <xdr:col>15</xdr:col>
      <xdr:colOff>133350</xdr:colOff>
      <xdr:row>42</xdr:row>
      <xdr:rowOff>124460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109237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148590</xdr:rowOff>
    </xdr:from>
    <xdr:to>
      <xdr:col>11</xdr:col>
      <xdr:colOff>31750</xdr:colOff>
      <xdr:row>42</xdr:row>
      <xdr:rowOff>1270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1447800" y="717804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22860</xdr:rowOff>
    </xdr:from>
    <xdr:to>
      <xdr:col>11</xdr:col>
      <xdr:colOff>82550</xdr:colOff>
      <xdr:row>42</xdr:row>
      <xdr:rowOff>124460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109237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97790</xdr:rowOff>
    </xdr:from>
    <xdr:to>
      <xdr:col>7</xdr:col>
      <xdr:colOff>31750</xdr:colOff>
      <xdr:row>42</xdr:row>
      <xdr:rowOff>27940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12717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73660</xdr:rowOff>
    </xdr:from>
    <xdr:to>
      <xdr:col>23</xdr:col>
      <xdr:colOff>184150</xdr:colOff>
      <xdr:row>42</xdr:row>
      <xdr:rowOff>3810</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90187</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694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97790</xdr:rowOff>
    </xdr:from>
    <xdr:to>
      <xdr:col>19</xdr:col>
      <xdr:colOff>184150</xdr:colOff>
      <xdr:row>42</xdr:row>
      <xdr:rowOff>27940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38117</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689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121920</xdr:rowOff>
    </xdr:from>
    <xdr:to>
      <xdr:col>15</xdr:col>
      <xdr:colOff>133350</xdr:colOff>
      <xdr:row>42</xdr:row>
      <xdr:rowOff>52070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62247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121920</xdr:rowOff>
    </xdr:from>
    <xdr:to>
      <xdr:col>11</xdr:col>
      <xdr:colOff>82550</xdr:colOff>
      <xdr:row>42</xdr:row>
      <xdr:rowOff>52070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62247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97790</xdr:rowOff>
    </xdr:from>
    <xdr:to>
      <xdr:col>7</xdr:col>
      <xdr:colOff>31750</xdr:colOff>
      <xdr:row>42</xdr:row>
      <xdr:rowOff>27940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38117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減少し</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5.8</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ポイント下回り、健全な水準を維持した。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分母構造では、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普通交付税再算定等による地方交付税の増</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+213</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百万円）、分子構造では、</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大きな変化がなかったこと</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が比率</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低下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の要因として挙げられる。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今後は、これまで同様に</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R01</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年度から事業会計に移行した下水道事業の経営改善による繰出金の削減や、デジタル技術の活用による事務効率化を遂行することで、経常経費の削減を図り、現状水準の堅持に努めたい。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126093</xdr:rowOff>
    </xdr:from>
    <xdr:to>
      <xdr:col>23</xdr:col>
      <xdr:colOff>133350</xdr:colOff>
      <xdr:row>67</xdr:row>
      <xdr:rowOff>17962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9898743"/>
          <a:ext cx="0" cy="16063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161489</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7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17962</xdr:rowOff>
    </xdr:from>
    <xdr:to>
      <xdr:col>24</xdr:col>
      <xdr:colOff>12700</xdr:colOff>
      <xdr:row>67</xdr:row>
      <xdr:rowOff>17962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05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41020</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126093</xdr:rowOff>
    </xdr:from>
    <xdr:to>
      <xdr:col>24</xdr:col>
      <xdr:colOff>12700</xdr:colOff>
      <xdr:row>57</xdr:row>
      <xdr:rowOff>126093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989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59</xdr:row>
      <xdr:rowOff>76200</xdr:rowOff>
    </xdr:from>
    <xdr:to>
      <xdr:col>23</xdr:col>
      <xdr:colOff>133350</xdr:colOff>
      <xdr:row>59</xdr:row>
      <xdr:rowOff>134801</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0191750"/>
          <a:ext cx="8382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25961</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312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53884</xdr:rowOff>
    </xdr:from>
    <xdr:to>
      <xdr:col>23</xdr:col>
      <xdr:colOff>184150</xdr:colOff>
      <xdr:row>60</xdr:row>
      <xdr:rowOff>155484</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34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93435</xdr:rowOff>
    </xdr:from>
    <xdr:to>
      <xdr:col>19</xdr:col>
      <xdr:colOff>133350</xdr:colOff>
      <xdr:row>59</xdr:row>
      <xdr:rowOff>134801</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208985"/>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43543</xdr:rowOff>
    </xdr:from>
    <xdr:to>
      <xdr:col>19</xdr:col>
      <xdr:colOff>184150</xdr:colOff>
      <xdr:row>60</xdr:row>
      <xdr:rowOff>145143</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33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129920</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16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10704</xdr:rowOff>
    </xdr:from>
    <xdr:to>
      <xdr:col>15</xdr:col>
      <xdr:colOff>82550</xdr:colOff>
      <xdr:row>59</xdr:row>
      <xdr:rowOff>93435</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126254"/>
          <a:ext cx="889000" cy="8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19413</xdr:rowOff>
    </xdr:from>
    <xdr:to>
      <xdr:col>15</xdr:col>
      <xdr:colOff>133350</xdr:colOff>
      <xdr:row>60</xdr:row>
      <xdr:rowOff>121013</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105790</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39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10704</xdr:rowOff>
    </xdr:from>
    <xdr:to>
      <xdr:col>11</xdr:col>
      <xdr:colOff>31750</xdr:colOff>
      <xdr:row>59</xdr:row>
      <xdr:rowOff>152037</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126254"/>
          <a:ext cx="889000" cy="14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59872</xdr:rowOff>
    </xdr:from>
    <xdr:to>
      <xdr:col>11</xdr:col>
      <xdr:colOff>82550</xdr:colOff>
      <xdr:row>59</xdr:row>
      <xdr:rowOff>161472</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146249</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6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156391</xdr:rowOff>
    </xdr:from>
    <xdr:to>
      <xdr:col>7</xdr:col>
      <xdr:colOff>31750</xdr:colOff>
      <xdr:row>60</xdr:row>
      <xdr:rowOff>86541</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271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71318</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358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25400</xdr:rowOff>
    </xdr:from>
    <xdr:to>
      <xdr:col>23</xdr:col>
      <xdr:colOff>184150</xdr:colOff>
      <xdr:row>59</xdr:row>
      <xdr:rowOff>127000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41927</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998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84001</xdr:rowOff>
    </xdr:from>
    <xdr:to>
      <xdr:col>19</xdr:col>
      <xdr:colOff>184150</xdr:colOff>
      <xdr:row>60</xdr:row>
      <xdr:rowOff>14151</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19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24328</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9968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42635</xdr:rowOff>
    </xdr:from>
    <xdr:to>
      <xdr:col>15</xdr:col>
      <xdr:colOff>133350</xdr:colOff>
      <xdr:row>59</xdr:row>
      <xdr:rowOff>144235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15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57</xdr:row>
      <xdr:rowOff>154412</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131354</xdr:rowOff>
    </xdr:from>
    <xdr:to>
      <xdr:col>11</xdr:col>
      <xdr:colOff>82550</xdr:colOff>
      <xdr:row>59</xdr:row>
      <xdr:rowOff>61504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07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71681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9844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101237</xdr:rowOff>
    </xdr:from>
    <xdr:to>
      <xdr:col>7</xdr:col>
      <xdr:colOff>31750</xdr:colOff>
      <xdr:row>60</xdr:row>
      <xdr:rowOff>31387</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216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41564</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998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[179,778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16,084</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人増加したものの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54,423</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人下回った。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人事院勧告に基づく</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正規職員及び会計年度任用職員の給与改定等により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、人件費</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+197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百万円）した</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こと、ふるさと寄附金が好調だったことによる関連経費の増加や国政選挙等の実施に伴い</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、物件費</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が増加</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+159</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した</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こと</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が増加の要因として挙げられる。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今後は、これまで同様に</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公共施設等総合管理計画に基づく施設の統廃合や人口減少対策の取組を遂行することで、現状水準の堅持に努めたい。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24236</xdr:rowOff>
    </xdr:from>
    <xdr:to>
      <xdr:col>23</xdr:col>
      <xdr:colOff>133350</xdr:colOff>
      <xdr:row>88</xdr:row>
      <xdr:rowOff>68480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911686"/>
          <a:ext cx="0" cy="12443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40557</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12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5,283,793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68480</xdr:rowOff>
    </xdr:from>
    <xdr:to>
      <xdr:col>24</xdr:col>
      <xdr:colOff>12700</xdr:colOff>
      <xdr:row>88</xdr:row>
      <xdr:rowOff>68480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56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110613</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5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24236</xdr:rowOff>
    </xdr:from>
    <xdr:to>
      <xdr:col>24</xdr:col>
      <xdr:colOff>12700</xdr:colOff>
      <xdr:row>81</xdr:row>
      <xdr:rowOff>24236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91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33150</xdr:rowOff>
    </xdr:from>
    <xdr:to>
      <xdr:col>23</xdr:col>
      <xdr:colOff>133350</xdr:colOff>
      <xdr:row>81</xdr:row>
      <xdr:rowOff>37030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3920600"/>
          <a:ext cx="838200" cy="3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21808</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3909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170813</xdr:rowOff>
    </xdr:from>
    <xdr:to>
      <xdr:col>23</xdr:col>
      <xdr:colOff>184150</xdr:colOff>
      <xdr:row>81</xdr:row>
      <xdr:rowOff>100963</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38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33122</xdr:rowOff>
    </xdr:from>
    <xdr:to>
      <xdr:col>19</xdr:col>
      <xdr:colOff>133350</xdr:colOff>
      <xdr:row>81</xdr:row>
      <xdr:rowOff>33150</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3225800" y="13920572"/>
          <a:ext cx="889000" cy="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166974</xdr:rowOff>
    </xdr:from>
    <xdr:to>
      <xdr:col>19</xdr:col>
      <xdr:colOff>184150</xdr:colOff>
      <xdr:row>81</xdr:row>
      <xdr:rowOff>97124</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388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81901</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39693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32183</xdr:rowOff>
    </xdr:from>
    <xdr:to>
      <xdr:col>15</xdr:col>
      <xdr:colOff>82550</xdr:colOff>
      <xdr:row>81</xdr:row>
      <xdr:rowOff>33122</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336800" y="13919633"/>
          <a:ext cx="889000" cy="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165796</xdr:rowOff>
    </xdr:from>
    <xdr:to>
      <xdr:col>15</xdr:col>
      <xdr:colOff>133350</xdr:colOff>
      <xdr:row>81</xdr:row>
      <xdr:rowOff>95946</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388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80723</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3968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32183</xdr:rowOff>
    </xdr:from>
    <xdr:to>
      <xdr:col>11</xdr:col>
      <xdr:colOff>31750</xdr:colOff>
      <xdr:row>81</xdr:row>
      <xdr:rowOff>32751</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1447800" y="13919633"/>
          <a:ext cx="889000" cy="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164181</xdr:rowOff>
    </xdr:from>
    <xdr:to>
      <xdr:col>11</xdr:col>
      <xdr:colOff>82550</xdr:colOff>
      <xdr:row>81</xdr:row>
      <xdr:rowOff>94331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388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79108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39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159493</xdr:rowOff>
    </xdr:from>
    <xdr:to>
      <xdr:col>7</xdr:col>
      <xdr:colOff>31750</xdr:colOff>
      <xdr:row>81</xdr:row>
      <xdr:rowOff>89643</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387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74420</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96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157680</xdr:rowOff>
    </xdr:from>
    <xdr:to>
      <xdr:col>23</xdr:col>
      <xdr:colOff>184150</xdr:colOff>
      <xdr:row>81</xdr:row>
      <xdr:rowOff>87830</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38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78957</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379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153800</xdr:rowOff>
    </xdr:from>
    <xdr:to>
      <xdr:col>19</xdr:col>
      <xdr:colOff>184150</xdr:colOff>
      <xdr:row>81</xdr:row>
      <xdr:rowOff>83950</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386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94127</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363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153772</xdr:rowOff>
    </xdr:from>
    <xdr:to>
      <xdr:col>15</xdr:col>
      <xdr:colOff>133350</xdr:colOff>
      <xdr:row>81</xdr:row>
      <xdr:rowOff>83922</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386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94099</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3638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152833</xdr:rowOff>
    </xdr:from>
    <xdr:to>
      <xdr:col>11</xdr:col>
      <xdr:colOff>82550</xdr:colOff>
      <xdr:row>81</xdr:row>
      <xdr:rowOff>82983</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3868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93160</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3637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153401</xdr:rowOff>
    </xdr:from>
    <xdr:to>
      <xdr:col>7</xdr:col>
      <xdr:colOff>31750</xdr:colOff>
      <xdr:row>81</xdr:row>
      <xdr:rowOff>83551</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3869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93728</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3638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0.4</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し</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たものの</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ポイント下回り、健全な水準を維持した。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定員適正化計画に基づく職員数の管理に伴い、給与体系の低い新卒採用者の増加が要因として挙げられる。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今後</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これまで同様に、類似団体平均や国の制度改正、地方財政計画をはじめとした動向を注視し、「人事評価制度」の効果的な運用によって、指数だけではなくバランスのとれた質の高い給与体系を目指し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a:extLst>
            <a:ext uri="{FF2B5EF4-FFF2-40B4-BE49-F238E27FC236}">
              <a16:creationId xmlns:a16="http://schemas.microsoft.com/office/drawing/2014/main" id="{00000000-0008-0000-0300-0000FA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89</xdr:row>
      <xdr:rowOff>18143</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7018000" y="1365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161670</xdr:rowOff>
    </xdr:from>
    <xdr:ext cx="762000" cy="259045"/>
    <xdr:sp macro="" textlink="">
      <xdr:nvSpPr>
        <xdr:cNvPr id="252" name="給与水準   （国との比較）最小値テキスト">
          <a:extLst>
            <a:ext uri="{FF2B5EF4-FFF2-40B4-BE49-F238E27FC236}">
              <a16:creationId xmlns:a16="http://schemas.microsoft.com/office/drawing/2014/main" id="{00000000-0008-0000-0300-0000FC000000}"/>
            </a:ext>
          </a:extLst>
        </xdr:cNvPr>
        <xdr:cNvSpPr txBox="1"/>
      </xdr:nvSpPr>
      <xdr:spPr>
        <a:xfrm>
          <a:off x="17106900" y="1524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18143</xdr:rowOff>
    </xdr:from>
    <xdr:to>
      <xdr:col>81</xdr:col>
      <xdr:colOff>133350</xdr:colOff>
      <xdr:row>89</xdr:row>
      <xdr:rowOff>18143</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527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4" name="給与水準   （国との比較）最大値テキスト">
          <a:extLst>
            <a:ext uri="{FF2B5EF4-FFF2-40B4-BE49-F238E27FC236}">
              <a16:creationId xmlns:a16="http://schemas.microsoft.com/office/drawing/2014/main" id="{00000000-0008-0000-0300-0000FE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11793</xdr:rowOff>
    </xdr:from>
    <xdr:to>
      <xdr:col>81</xdr:col>
      <xdr:colOff>44450</xdr:colOff>
      <xdr:row>82</xdr:row>
      <xdr:rowOff>80736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179800" y="14070693"/>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158948</xdr:rowOff>
    </xdr:from>
    <xdr:ext cx="762000" cy="259045"/>
    <xdr:sp macro="" textlink="">
      <xdr:nvSpPr>
        <xdr:cNvPr id="257" name="給与水準   （国との比較）平均値テキスト">
          <a:extLst>
            <a:ext uri="{FF2B5EF4-FFF2-40B4-BE49-F238E27FC236}">
              <a16:creationId xmlns:a16="http://schemas.microsoft.com/office/drawing/2014/main" id="{00000000-0008-0000-0300-000001010000}"/>
            </a:ext>
          </a:extLst>
        </xdr:cNvPr>
        <xdr:cNvSpPr txBox="1"/>
      </xdr:nvSpPr>
      <xdr:spPr>
        <a:xfrm>
          <a:off x="17106900" y="14560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82</xdr:row>
      <xdr:rowOff>11793</xdr:rowOff>
    </xdr:from>
    <xdr:to>
      <xdr:col>77</xdr:col>
      <xdr:colOff>44450</xdr:colOff>
      <xdr:row>82</xdr:row>
      <xdr:rowOff>149679</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5290800" y="14070693"/>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32657</xdr:rowOff>
    </xdr:from>
    <xdr:to>
      <xdr:col>77</xdr:col>
      <xdr:colOff>95250</xdr:colOff>
      <xdr:row>85</xdr:row>
      <xdr:rowOff>134257</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129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119034</xdr:rowOff>
    </xdr:from>
    <xdr:ext cx="7366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798800" y="14692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149679</xdr:rowOff>
    </xdr:from>
    <xdr:to>
      <xdr:col>72</xdr:col>
      <xdr:colOff>203200</xdr:colOff>
      <xdr:row>84</xdr:row>
      <xdr:rowOff>48079</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4401800" y="14208579"/>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49893</xdr:rowOff>
    </xdr:from>
    <xdr:to>
      <xdr:col>73</xdr:col>
      <xdr:colOff>44450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5240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136270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909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133350</xdr:rowOff>
    </xdr:from>
    <xdr:to>
      <xdr:col>68</xdr:col>
      <xdr:colOff>152400</xdr:colOff>
      <xdr:row>84</xdr:row>
      <xdr:rowOff>48079</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3512800" y="14363700"/>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153506</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020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32657</xdr:rowOff>
    </xdr:from>
    <xdr:to>
      <xdr:col>64</xdr:col>
      <xdr:colOff>152400</xdr:colOff>
      <xdr:row>85</xdr:row>
      <xdr:rowOff>134257</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3462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119034</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131800" y="1469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82</xdr:row>
      <xdr:rowOff>29936</xdr:rowOff>
    </xdr:from>
    <xdr:to>
      <xdr:col>81</xdr:col>
      <xdr:colOff>95250</xdr:colOff>
      <xdr:row>82</xdr:row>
      <xdr:rowOff>131536</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967200" y="1408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46463</xdr:rowOff>
    </xdr:from>
    <xdr:ext cx="762000" cy="259045"/>
    <xdr:sp macro="" textlink="">
      <xdr:nvSpPr>
        <xdr:cNvPr id="276" name="給与水準   （国との比較）該当値テキスト">
          <a:extLst>
            <a:ext uri="{FF2B5EF4-FFF2-40B4-BE49-F238E27FC236}">
              <a16:creationId xmlns:a16="http://schemas.microsoft.com/office/drawing/2014/main" id="{00000000-0008-0000-0300-000014010000}"/>
            </a:ext>
          </a:extLst>
        </xdr:cNvPr>
        <xdr:cNvSpPr txBox="1"/>
      </xdr:nvSpPr>
      <xdr:spPr>
        <a:xfrm>
          <a:off x="17106900" y="1393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81</xdr:row>
      <xdr:rowOff>132443</xdr:rowOff>
    </xdr:from>
    <xdr:to>
      <xdr:col>77</xdr:col>
      <xdr:colOff>95250</xdr:colOff>
      <xdr:row>82</xdr:row>
      <xdr:rowOff>62593</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129000" y="1401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80</xdr:row>
      <xdr:rowOff>72770</xdr:rowOff>
    </xdr:from>
    <xdr:ext cx="7366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798800" y="13788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82</xdr:row>
      <xdr:rowOff>98879</xdr:rowOff>
    </xdr:from>
    <xdr:to>
      <xdr:col>73</xdr:col>
      <xdr:colOff>44450</xdr:colOff>
      <xdr:row>83</xdr:row>
      <xdr:rowOff>29029</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5240000" y="14157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39206</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909800" y="13926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168729</xdr:rowOff>
    </xdr:from>
    <xdr:to>
      <xdr:col>68</xdr:col>
      <xdr:colOff>203200</xdr:colOff>
      <xdr:row>84</xdr:row>
      <xdr:rowOff>98879</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4351000" y="14399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109056</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020800" y="14167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82550</xdr:rowOff>
    </xdr:from>
    <xdr:to>
      <xdr:col>64</xdr:col>
      <xdr:colOff>152400</xdr:colOff>
      <xdr:row>84</xdr:row>
      <xdr:rowOff>12700</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3462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22877</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131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概ね横ばいとなり</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0.7</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人</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千人下回った。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定員適正化計画に基づき、職員数の適正管理と併せて、職員年齢構成の偏在化解消も必要なことから、</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今後は</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一時的な比率</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低下も予想される</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ものの、</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R03</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年度から類似団体平均を下回っており、引き続き、事業毎の事務量の把握による人員配分の最適化の取組で、職員数の抑制に努めたい。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166412</xdr:rowOff>
    </xdr:from>
    <xdr:to>
      <xdr:col>81</xdr:col>
      <xdr:colOff>44450</xdr:colOff>
      <xdr:row>66</xdr:row>
      <xdr:rowOff>76919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110512"/>
          <a:ext cx="0" cy="1282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48996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364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76919</xdr:rowOff>
    </xdr:from>
    <xdr:to>
      <xdr:col>81</xdr:col>
      <xdr:colOff>133350</xdr:colOff>
      <xdr:row>66</xdr:row>
      <xdr:rowOff>76919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392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81339</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853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166412</xdr:rowOff>
    </xdr:from>
    <xdr:to>
      <xdr:col>81</xdr:col>
      <xdr:colOff>133350</xdr:colOff>
      <xdr:row>58</xdr:row>
      <xdr:rowOff>166412</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110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135594</xdr:rowOff>
    </xdr:from>
    <xdr:to>
      <xdr:col>81</xdr:col>
      <xdr:colOff>44450</xdr:colOff>
      <xdr:row>60</xdr:row>
      <xdr:rowOff>142832</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6179800" y="10422594"/>
          <a:ext cx="838200" cy="7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113174</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400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141097</xdr:rowOff>
    </xdr:from>
    <xdr:to>
      <xdr:col>81</xdr:col>
      <xdr:colOff>95250</xdr:colOff>
      <xdr:row>61</xdr:row>
      <xdr:rowOff>71247</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428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118703</xdr:rowOff>
    </xdr:from>
    <xdr:to>
      <xdr:col>77</xdr:col>
      <xdr:colOff>44450</xdr:colOff>
      <xdr:row>60</xdr:row>
      <xdr:rowOff>142832</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405703"/>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124206</xdr:rowOff>
    </xdr:from>
    <xdr:to>
      <xdr:col>77</xdr:col>
      <xdr:colOff>95250</xdr:colOff>
      <xdr:row>61</xdr:row>
      <xdr:rowOff>54356</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41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39133</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4975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118703</xdr:rowOff>
    </xdr:from>
    <xdr:to>
      <xdr:col>72</xdr:col>
      <xdr:colOff>203200</xdr:colOff>
      <xdr:row>60</xdr:row>
      <xdr:rowOff>128355</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4401800" y="10405703"/>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110532</xdr:rowOff>
    </xdr:from>
    <xdr:to>
      <xdr:col>73</xdr:col>
      <xdr:colOff>44450</xdr:colOff>
      <xdr:row>61</xdr:row>
      <xdr:rowOff>40682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397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25459</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48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117898</xdr:rowOff>
    </xdr:from>
    <xdr:to>
      <xdr:col>68</xdr:col>
      <xdr:colOff>152400</xdr:colOff>
      <xdr:row>60</xdr:row>
      <xdr:rowOff>128355</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404898"/>
          <a:ext cx="889000" cy="10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103294</xdr:rowOff>
    </xdr:from>
    <xdr:to>
      <xdr:col>68</xdr:col>
      <xdr:colOff>203200</xdr:colOff>
      <xdr:row>61</xdr:row>
      <xdr:rowOff>33444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18221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47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45381</xdr:rowOff>
    </xdr:from>
    <xdr:to>
      <xdr:col>64</xdr:col>
      <xdr:colOff>152400</xdr:colOff>
      <xdr:row>60</xdr:row>
      <xdr:rowOff>146981</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332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157158</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101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84794</xdr:rowOff>
    </xdr:from>
    <xdr:to>
      <xdr:col>81</xdr:col>
      <xdr:colOff>95250</xdr:colOff>
      <xdr:row>61</xdr:row>
      <xdr:rowOff>14944</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371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101321</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216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92032</xdr:rowOff>
    </xdr:from>
    <xdr:to>
      <xdr:col>77</xdr:col>
      <xdr:colOff>95250</xdr:colOff>
      <xdr:row>61</xdr:row>
      <xdr:rowOff>22182</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379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32359</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1479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67903</xdr:rowOff>
    </xdr:from>
    <xdr:to>
      <xdr:col>73</xdr:col>
      <xdr:colOff>44450</xdr:colOff>
      <xdr:row>60</xdr:row>
      <xdr:rowOff>169503</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354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8230</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123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77555</xdr:rowOff>
    </xdr:from>
    <xdr:to>
      <xdr:col>68</xdr:col>
      <xdr:colOff>203200</xdr:colOff>
      <xdr:row>61</xdr:row>
      <xdr:rowOff>7705</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36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17882</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133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67098</xdr:rowOff>
    </xdr:from>
    <xdr:to>
      <xdr:col>64</xdr:col>
      <xdr:colOff>152400</xdr:colOff>
      <xdr:row>60</xdr:row>
      <xdr:rowOff>168698</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354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153475</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440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0.4</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減少したものの</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、類似団体平均を</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ポイント上回った。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分子構造として、</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体育館整備事業や中学校耐震改修事業に係る借入れの償還完了に伴い、元利償還金が減少（△</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185</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百万円）したこと</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、分母構造として、</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普通交付税や地方特例交付金</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の増加に伴い、標準財政規模が増加（</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+139</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百万円）したこと</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比率低下の要因として挙げられる。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今後は、これまで同様に、投資的事業の精査による新規発行債の抑制と「阿賀野市総合計画」に基づく計画的な事業実施によって、比率上昇の抑制に努めたい。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65299</xdr:rowOff>
    </xdr:from>
    <xdr:to>
      <xdr:col>81</xdr:col>
      <xdr:colOff>44450</xdr:colOff>
      <xdr:row>44</xdr:row>
      <xdr:rowOff>6244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066049"/>
          <a:ext cx="0" cy="14839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149771</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52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6244</xdr:rowOff>
    </xdr:from>
    <xdr:to>
      <xdr:col>81</xdr:col>
      <xdr:colOff>133350</xdr:colOff>
      <xdr:row>44</xdr:row>
      <xdr:rowOff>6244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55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151676</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809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65299</xdr:rowOff>
    </xdr:from>
    <xdr:to>
      <xdr:col>81</xdr:col>
      <xdr:colOff>133350</xdr:colOff>
      <xdr:row>35</xdr:row>
      <xdr:rowOff>65299</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066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26035</xdr:rowOff>
    </xdr:from>
    <xdr:to>
      <xdr:col>81</xdr:col>
      <xdr:colOff>44450</xdr:colOff>
      <xdr:row>37</xdr:row>
      <xdr:rowOff>34078</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6179800" y="6369685"/>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153158</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1539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136631</xdr:rowOff>
    </xdr:from>
    <xdr:to>
      <xdr:col>81</xdr:col>
      <xdr:colOff>95250</xdr:colOff>
      <xdr:row>37</xdr:row>
      <xdr:rowOff>66781</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24024</xdr:rowOff>
    </xdr:from>
    <xdr:to>
      <xdr:col>77</xdr:col>
      <xdr:colOff>44450</xdr:colOff>
      <xdr:row>37</xdr:row>
      <xdr:rowOff>34078</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367674"/>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36</xdr:row>
      <xdr:rowOff>138642</xdr:rowOff>
    </xdr:from>
    <xdr:to>
      <xdr:col>77</xdr:col>
      <xdr:colOff>95250</xdr:colOff>
      <xdr:row>37</xdr:row>
      <xdr:rowOff>68792</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78969</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0797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7938</xdr:rowOff>
    </xdr:from>
    <xdr:to>
      <xdr:col>72</xdr:col>
      <xdr:colOff>203200</xdr:colOff>
      <xdr:row>37</xdr:row>
      <xdr:rowOff>24024</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351588"/>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136631</xdr:rowOff>
    </xdr:from>
    <xdr:to>
      <xdr:col>73</xdr:col>
      <xdr:colOff>44450</xdr:colOff>
      <xdr:row>37</xdr:row>
      <xdr:rowOff>66781</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76958</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07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3916</xdr:rowOff>
    </xdr:from>
    <xdr:to>
      <xdr:col>68</xdr:col>
      <xdr:colOff>152400</xdr:colOff>
      <xdr:row>37</xdr:row>
      <xdr:rowOff>7938</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347566"/>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136631</xdr:rowOff>
    </xdr:from>
    <xdr:to>
      <xdr:col>68</xdr:col>
      <xdr:colOff>203200</xdr:colOff>
      <xdr:row>37</xdr:row>
      <xdr:rowOff>66781</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51558</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3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126577</xdr:rowOff>
    </xdr:from>
    <xdr:to>
      <xdr:col>64</xdr:col>
      <xdr:colOff>152400</xdr:colOff>
      <xdr:row>37</xdr:row>
      <xdr:rowOff>56727</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298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41504</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385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146685</xdr:rowOff>
    </xdr:from>
    <xdr:to>
      <xdr:col>81</xdr:col>
      <xdr:colOff>95250</xdr:colOff>
      <xdr:row>37</xdr:row>
      <xdr:rowOff>76835</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31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118762</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29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154728</xdr:rowOff>
    </xdr:from>
    <xdr:to>
      <xdr:col>77</xdr:col>
      <xdr:colOff>95250</xdr:colOff>
      <xdr:row>37</xdr:row>
      <xdr:rowOff>84878</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326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69655</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413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144674</xdr:rowOff>
    </xdr:from>
    <xdr:to>
      <xdr:col>73</xdr:col>
      <xdr:colOff>44450</xdr:colOff>
      <xdr:row>37</xdr:row>
      <xdr:rowOff>74824</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316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59601</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403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128588</xdr:rowOff>
    </xdr:from>
    <xdr:to>
      <xdr:col>68</xdr:col>
      <xdr:colOff>203200</xdr:colOff>
      <xdr:row>37</xdr:row>
      <xdr:rowOff>58738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300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68915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069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124566</xdr:rowOff>
    </xdr:from>
    <xdr:to>
      <xdr:col>64</xdr:col>
      <xdr:colOff>152400</xdr:colOff>
      <xdr:row>37</xdr:row>
      <xdr:rowOff>54716</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296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64893</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065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[66.6%]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で</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8.2</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し、類似団体平均</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56.1</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ポイント上回った。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広域ごみ処理施設や学校給食センター整備に係る地方債残高の増加（</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2,450</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百万円）</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比率上昇の要因として</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挙げられる。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また</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、類似団体平均値を上回る主な要因としては、</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H28</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年度に整備完了した市立病院建設事業債について、利用料金制による指定管理施設のため一般会計が実質的に償還金を負担していることが挙げられる。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今後は、これまで同様に、投資的事業の精査による新規発行債の抑制と計画的な基金への積立によって、比率改善に努めたい。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88265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6609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60342</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88265</xdr:rowOff>
    </xdr:from>
    <xdr:to>
      <xdr:col>81</xdr:col>
      <xdr:colOff>133350</xdr:colOff>
      <xdr:row>23</xdr:row>
      <xdr:rowOff>88265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67451</xdr:rowOff>
    </xdr:from>
    <xdr:to>
      <xdr:col>81</xdr:col>
      <xdr:colOff>44450</xdr:colOff>
      <xdr:row>19</xdr:row>
      <xdr:rowOff>5927</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179800" y="3153551"/>
          <a:ext cx="838200" cy="109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76852</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3057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60325</xdr:rowOff>
    </xdr:from>
    <xdr:to>
      <xdr:col>81</xdr:col>
      <xdr:colOff>95250</xdr:colOff>
      <xdr:row>14</xdr:row>
      <xdr:rowOff>161925</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6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18</xdr:row>
      <xdr:rowOff>67451</xdr:rowOff>
    </xdr:from>
    <xdr:to>
      <xdr:col>77</xdr:col>
      <xdr:colOff>44450</xdr:colOff>
      <xdr:row>19</xdr:row>
      <xdr:rowOff>118533</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5290800" y="3153551"/>
          <a:ext cx="889000" cy="222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56303</xdr:rowOff>
    </xdr:from>
    <xdr:to>
      <xdr:col>77</xdr:col>
      <xdr:colOff>95250</xdr:colOff>
      <xdr:row>14</xdr:row>
      <xdr:rowOff>157903</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45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168080</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225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19</xdr:row>
      <xdr:rowOff>118533</xdr:rowOff>
    </xdr:from>
    <xdr:to>
      <xdr:col>72</xdr:col>
      <xdr:colOff>203200</xdr:colOff>
      <xdr:row>21</xdr:row>
      <xdr:rowOff>63853</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4401800" y="3376083"/>
          <a:ext cx="889000" cy="288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130034</xdr:rowOff>
    </xdr:from>
    <xdr:to>
      <xdr:col>73</xdr:col>
      <xdr:colOff>44450</xdr:colOff>
      <xdr:row>15</xdr:row>
      <xdr:rowOff>60184</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530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70361</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299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21</xdr:row>
      <xdr:rowOff>63853</xdr:rowOff>
    </xdr:from>
    <xdr:to>
      <xdr:col>68</xdr:col>
      <xdr:colOff>152400</xdr:colOff>
      <xdr:row>23</xdr:row>
      <xdr:rowOff>90946</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512800" y="3664303"/>
          <a:ext cx="889000" cy="369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85937</xdr:rowOff>
    </xdr:from>
    <xdr:to>
      <xdr:col>68</xdr:col>
      <xdr:colOff>203200</xdr:colOff>
      <xdr:row>16</xdr:row>
      <xdr:rowOff>16087</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26264</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113947</xdr:rowOff>
    </xdr:from>
    <xdr:to>
      <xdr:col>64</xdr:col>
      <xdr:colOff>152400</xdr:colOff>
      <xdr:row>15</xdr:row>
      <xdr:rowOff>44097</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514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54274</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283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126577</xdr:rowOff>
    </xdr:from>
    <xdr:to>
      <xdr:col>81</xdr:col>
      <xdr:colOff>95250</xdr:colOff>
      <xdr:row>19</xdr:row>
      <xdr:rowOff>56727</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967200" y="321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98654</xdr:rowOff>
    </xdr:from>
    <xdr:ext cx="762000" cy="25904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7106900" y="3184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18</xdr:row>
      <xdr:rowOff>16651</xdr:rowOff>
    </xdr:from>
    <xdr:to>
      <xdr:col>77</xdr:col>
      <xdr:colOff>95250</xdr:colOff>
      <xdr:row>18</xdr:row>
      <xdr:rowOff>118251</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129000" y="3102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103028</xdr:rowOff>
    </xdr:from>
    <xdr:ext cx="7366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798800" y="31891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19</xdr:row>
      <xdr:rowOff>67733</xdr:rowOff>
    </xdr:from>
    <xdr:to>
      <xdr:col>73</xdr:col>
      <xdr:colOff>44450</xdr:colOff>
      <xdr:row>19</xdr:row>
      <xdr:rowOff>169333</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5240000" y="332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19</xdr:row>
      <xdr:rowOff>154110</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909800" y="341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21</xdr:row>
      <xdr:rowOff>13053</xdr:rowOff>
    </xdr:from>
    <xdr:to>
      <xdr:col>68</xdr:col>
      <xdr:colOff>203200</xdr:colOff>
      <xdr:row>21</xdr:row>
      <xdr:rowOff>114653</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4351000" y="3613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21</xdr:row>
      <xdr:rowOff>99430</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020800" y="3699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23</xdr:row>
      <xdr:rowOff>40146</xdr:rowOff>
    </xdr:from>
    <xdr:to>
      <xdr:col>64</xdr:col>
      <xdr:colOff>152400</xdr:colOff>
      <xdr:row>23</xdr:row>
      <xdr:rowOff>141746</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3462000" y="398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23</xdr:row>
      <xdr:rowOff>126523</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131800" y="4069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新潟県阿賀野市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39,165
38,703
192.74
28,194,004
26,819,042
1,035,122
13,231,151
21,627,532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66.6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0.6</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ポイント増加したものの、類似団体平均を</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1.3</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ポイント下回った。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今後</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、これまで同様に、事業毎の事務量の把握によって、会計年度任用職員を含めた人員配分の最適化へ取り組み、類似団体平均を下回る水準を堅持するよう努めたい。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159004</xdr:rowOff>
    </xdr:from>
    <xdr:to>
      <xdr:col>24</xdr:col>
      <xdr:colOff>25400</xdr:colOff>
      <xdr:row>41</xdr:row>
      <xdr:rowOff>110998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8830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83075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1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110998</xdr:rowOff>
    </xdr:from>
    <xdr:to>
      <xdr:col>24</xdr:col>
      <xdr:colOff>114300</xdr:colOff>
      <xdr:row>41</xdr:row>
      <xdr:rowOff>110998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4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73931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159004</xdr:rowOff>
    </xdr:from>
    <xdr:to>
      <xdr:col>24</xdr:col>
      <xdr:colOff>114300</xdr:colOff>
      <xdr:row>34</xdr:row>
      <xdr:rowOff>159004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37846</xdr:rowOff>
    </xdr:from>
    <xdr:to>
      <xdr:col>24</xdr:col>
      <xdr:colOff>25400</xdr:colOff>
      <xdr:row>37</xdr:row>
      <xdr:rowOff>65278</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8149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45991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89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73914</xdr:rowOff>
    </xdr:from>
    <xdr:to>
      <xdr:col>24</xdr:col>
      <xdr:colOff>76200</xdr:colOff>
      <xdr:row>38</xdr:row>
      <xdr:rowOff>4064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5842</xdr:rowOff>
    </xdr:from>
    <xdr:to>
      <xdr:col>19</xdr:col>
      <xdr:colOff>187325</xdr:colOff>
      <xdr:row>37</xdr:row>
      <xdr:rowOff>37846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34949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28194</xdr:rowOff>
    </xdr:from>
    <xdr:to>
      <xdr:col>20</xdr:col>
      <xdr:colOff>38100</xdr:colOff>
      <xdr:row>37</xdr:row>
      <xdr:rowOff>129794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114571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58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163576</xdr:rowOff>
    </xdr:from>
    <xdr:to>
      <xdr:col>15</xdr:col>
      <xdr:colOff>98425</xdr:colOff>
      <xdr:row>37</xdr:row>
      <xdr:rowOff>5842</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3357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19050</xdr:rowOff>
    </xdr:from>
    <xdr:to>
      <xdr:col>15</xdr:col>
      <xdr:colOff>149225</xdr:colOff>
      <xdr:row>37</xdr:row>
      <xdr:rowOff>120650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105427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163576</xdr:rowOff>
    </xdr:from>
    <xdr:to>
      <xdr:col>11</xdr:col>
      <xdr:colOff>9525</xdr:colOff>
      <xdr:row>37</xdr:row>
      <xdr:rowOff>60706</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3577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5334</xdr:rowOff>
    </xdr:from>
    <xdr:to>
      <xdr:col>6</xdr:col>
      <xdr:colOff>171450</xdr:colOff>
      <xdr:row>37</xdr:row>
      <xdr:rowOff>106934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117111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14478</xdr:rowOff>
    </xdr:from>
    <xdr:to>
      <xdr:col>24</xdr:col>
      <xdr:colOff>76200</xdr:colOff>
      <xdr:row>37</xdr:row>
      <xdr:rowOff>116078</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31005</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20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158496</xdr:rowOff>
    </xdr:from>
    <xdr:to>
      <xdr:col>20</xdr:col>
      <xdr:colOff>38100</xdr:colOff>
      <xdr:row>37</xdr:row>
      <xdr:rowOff>88646</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98823</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99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126492</xdr:rowOff>
    </xdr:from>
    <xdr:to>
      <xdr:col>15</xdr:col>
      <xdr:colOff>149225</xdr:colOff>
      <xdr:row>37</xdr:row>
      <xdr:rowOff>56642</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66819</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112776</xdr:rowOff>
    </xdr:from>
    <xdr:to>
      <xdr:col>11</xdr:col>
      <xdr:colOff>60325</xdr:colOff>
      <xdr:row>37</xdr:row>
      <xdr:rowOff>42926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53103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9906</xdr:rowOff>
    </xdr:from>
    <xdr:to>
      <xdr:col>6</xdr:col>
      <xdr:colOff>171450</xdr:colOff>
      <xdr:row>37</xdr:row>
      <xdr:rowOff>111506</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96283</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0.4</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ポイント増加し、類似団体平均を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ポイント上回った。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ふるさと寄附金の増加に伴う必要経費の増加（</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+94</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百万円）が比率上昇の要因として挙げられる。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近年は、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類似団体平均を上回る状況が続いているため、比率改善に向けて、委託料の委託内容見直しや</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PDCA</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サイクルの遂行による事業見直しで、物件費全体の抑制に努めたい。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161290</xdr:rowOff>
    </xdr:from>
    <xdr:to>
      <xdr:col>82</xdr:col>
      <xdr:colOff>107950</xdr:colOff>
      <xdr:row>20</xdr:row>
      <xdr:rowOff>157480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3901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129557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5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157480</xdr:rowOff>
    </xdr:from>
    <xdr:to>
      <xdr:col>82</xdr:col>
      <xdr:colOff>196850</xdr:colOff>
      <xdr:row>20</xdr:row>
      <xdr:rowOff>157480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86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76217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161290</xdr:rowOff>
    </xdr:from>
    <xdr:to>
      <xdr:col>82</xdr:col>
      <xdr:colOff>196850</xdr:colOff>
      <xdr:row>13</xdr:row>
      <xdr:rowOff>161290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20320</xdr:rowOff>
    </xdr:from>
    <xdr:to>
      <xdr:col>82</xdr:col>
      <xdr:colOff>107950</xdr:colOff>
      <xdr:row>18</xdr:row>
      <xdr:rowOff>50800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31064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130827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31750</xdr:rowOff>
    </xdr:from>
    <xdr:to>
      <xdr:col>78</xdr:col>
      <xdr:colOff>69850</xdr:colOff>
      <xdr:row>18</xdr:row>
      <xdr:rowOff>20320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9464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83820</xdr:rowOff>
    </xdr:from>
    <xdr:to>
      <xdr:col>78</xdr:col>
      <xdr:colOff>120650</xdr:colOff>
      <xdr:row>17</xdr:row>
      <xdr:rowOff>13970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24147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595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1270</xdr:rowOff>
    </xdr:from>
    <xdr:to>
      <xdr:col>73</xdr:col>
      <xdr:colOff>180975</xdr:colOff>
      <xdr:row>17</xdr:row>
      <xdr:rowOff>31750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9159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60960</xdr:rowOff>
    </xdr:from>
    <xdr:to>
      <xdr:col>74</xdr:col>
      <xdr:colOff>31750</xdr:colOff>
      <xdr:row>16</xdr:row>
      <xdr:rowOff>162560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1287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1270</xdr:rowOff>
    </xdr:from>
    <xdr:to>
      <xdr:col>69</xdr:col>
      <xdr:colOff>92075</xdr:colOff>
      <xdr:row>17</xdr:row>
      <xdr:rowOff>39370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9159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148590</xdr:rowOff>
    </xdr:from>
    <xdr:to>
      <xdr:col>69</xdr:col>
      <xdr:colOff>142875</xdr:colOff>
      <xdr:row>16</xdr:row>
      <xdr:rowOff>78740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88917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60960</xdr:rowOff>
    </xdr:from>
    <xdr:to>
      <xdr:col>65</xdr:col>
      <xdr:colOff>53975</xdr:colOff>
      <xdr:row>16</xdr:row>
      <xdr:rowOff>162560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1287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0</xdr:rowOff>
    </xdr:from>
    <xdr:to>
      <xdr:col>82</xdr:col>
      <xdr:colOff>158750</xdr:colOff>
      <xdr:row>18</xdr:row>
      <xdr:rowOff>101600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143527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140970</xdr:rowOff>
    </xdr:from>
    <xdr:to>
      <xdr:col>78</xdr:col>
      <xdr:colOff>120650</xdr:colOff>
      <xdr:row>18</xdr:row>
      <xdr:rowOff>71120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305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55897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3141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152400</xdr:rowOff>
    </xdr:from>
    <xdr:to>
      <xdr:col>74</xdr:col>
      <xdr:colOff>31750</xdr:colOff>
      <xdr:row>17</xdr:row>
      <xdr:rowOff>82550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67327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121920</xdr:rowOff>
    </xdr:from>
    <xdr:to>
      <xdr:col>69</xdr:col>
      <xdr:colOff>142875</xdr:colOff>
      <xdr:row>17</xdr:row>
      <xdr:rowOff>52070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36847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160020</xdr:rowOff>
    </xdr:from>
    <xdr:to>
      <xdr:col>65</xdr:col>
      <xdr:colOff>53975</xdr:colOff>
      <xdr:row>17</xdr:row>
      <xdr:rowOff>90170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74947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en-US"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0.6</a:t>
          </a:r>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200" baseline="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し</a:t>
          </a:r>
          <a:r>
            <a:rPr kumimoji="1" lang="ja-JP" altLang="en-US" sz="1200" baseline="0">
              <a:solidFill>
                <a:schemeClr val="dk1"/>
              </a:solidFill>
              <a:effectLst/>
              <a:latin typeface="ＭＳ Ｐゴシック" panose="020B0600070205080204" pitchFamily="50" charset="-128"/>
              <a:ea typeface="ＭＳ Ｐゴシック" panose="020B0600070205080204" pitchFamily="50" charset="-128"/>
              <a:cs typeface="+mn-cs"/>
            </a:rPr>
            <a:t>たものの</a:t>
          </a:r>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、類似団体平均を</a:t>
          </a:r>
          <a:r>
            <a:rPr kumimoji="1" lang="en-US"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ポイント上回った。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　障</a:t>
          </a:r>
          <a:r>
            <a:rPr kumimoji="1" lang="ja-JP" altLang="en-US" sz="1200" baseline="0">
              <a:solidFill>
                <a:schemeClr val="dk1"/>
              </a:solidFill>
              <a:effectLst/>
              <a:latin typeface="ＭＳ Ｐゴシック" panose="020B0600070205080204" pitchFamily="50" charset="-128"/>
              <a:ea typeface="ＭＳ Ｐゴシック" panose="020B0600070205080204" pitchFamily="50" charset="-128"/>
              <a:cs typeface="+mn-cs"/>
            </a:rPr>
            <a:t>がい</a:t>
          </a:r>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者福祉</a:t>
          </a:r>
          <a:r>
            <a:rPr kumimoji="1" lang="ja-JP" altLang="en-US" sz="1200" baseline="0">
              <a:solidFill>
                <a:schemeClr val="dk1"/>
              </a:solidFill>
              <a:effectLst/>
              <a:latin typeface="ＭＳ Ｐゴシック" panose="020B0600070205080204" pitchFamily="50" charset="-128"/>
              <a:ea typeface="ＭＳ Ｐゴシック" panose="020B0600070205080204" pitchFamily="50" charset="-128"/>
              <a:cs typeface="+mn-cs"/>
            </a:rPr>
            <a:t>や人口減少対策で実施する児童福祉の</a:t>
          </a:r>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経常扶助費が</a:t>
          </a:r>
          <a:r>
            <a:rPr kumimoji="1" lang="ja-JP" altLang="en-US" sz="1200" baseline="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en-US"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+285</a:t>
          </a:r>
          <a:r>
            <a:rPr kumimoji="1" lang="ja-JP" altLang="en-US" sz="1200" baseline="0">
              <a:solidFill>
                <a:schemeClr val="dk1"/>
              </a:solidFill>
              <a:effectLst/>
              <a:latin typeface="ＭＳ Ｐゴシック" panose="020B0600070205080204" pitchFamily="50" charset="-128"/>
              <a:ea typeface="ＭＳ Ｐゴシック" panose="020B0600070205080204" pitchFamily="50" charset="-128"/>
              <a:cs typeface="+mn-cs"/>
            </a:rPr>
            <a:t>百万円）した一方、普通交付税再算定等</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に伴う経常一般財源の増加が比率低下の要因として挙げられる。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　今後</a:t>
          </a:r>
          <a:r>
            <a:rPr kumimoji="1" lang="ja-JP" altLang="en-US" sz="1200" baseline="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、人口減少対策</a:t>
          </a:r>
          <a:r>
            <a:rPr kumimoji="1" lang="ja-JP" altLang="en-US" sz="1200" baseline="0">
              <a:solidFill>
                <a:schemeClr val="dk1"/>
              </a:solidFill>
              <a:effectLst/>
              <a:latin typeface="ＭＳ Ｐゴシック" panose="020B0600070205080204" pitchFamily="50" charset="-128"/>
              <a:ea typeface="ＭＳ Ｐゴシック" panose="020B0600070205080204" pitchFamily="50" charset="-128"/>
              <a:cs typeface="+mn-cs"/>
            </a:rPr>
            <a:t>関連経費は一定額</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を見込むため、「阿賀野市総合計画」に基づく</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PDCA</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サイクルの遂行で、税収確保による経常一般財源の確保に努めたい。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121557</xdr:rowOff>
    </xdr:from>
    <xdr:to>
      <xdr:col>24</xdr:col>
      <xdr:colOff>25400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36957"/>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36484</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121557</xdr:rowOff>
    </xdr:from>
    <xdr:to>
      <xdr:col>24</xdr:col>
      <xdr:colOff>114300</xdr:colOff>
      <xdr:row>52</xdr:row>
      <xdr:rowOff>121557</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36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132443</xdr:rowOff>
    </xdr:from>
    <xdr:to>
      <xdr:col>24</xdr:col>
      <xdr:colOff>25400</xdr:colOff>
      <xdr:row>57</xdr:row>
      <xdr:rowOff>26307</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987800" y="97336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160762</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41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144235</xdr:rowOff>
    </xdr:from>
    <xdr:to>
      <xdr:col>24</xdr:col>
      <xdr:colOff>76200</xdr:colOff>
      <xdr:row>56</xdr:row>
      <xdr:rowOff>74385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15422</xdr:rowOff>
    </xdr:from>
    <xdr:to>
      <xdr:col>19</xdr:col>
      <xdr:colOff>187325</xdr:colOff>
      <xdr:row>57</xdr:row>
      <xdr:rowOff>26307</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7880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144235</xdr:rowOff>
    </xdr:from>
    <xdr:to>
      <xdr:col>20</xdr:col>
      <xdr:colOff>38100</xdr:colOff>
      <xdr:row>56</xdr:row>
      <xdr:rowOff>74385</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84562</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342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140607</xdr:rowOff>
    </xdr:from>
    <xdr:to>
      <xdr:col>15</xdr:col>
      <xdr:colOff>98425</xdr:colOff>
      <xdr:row>57</xdr:row>
      <xdr:rowOff>15422</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570357"/>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111578</xdr:rowOff>
    </xdr:from>
    <xdr:to>
      <xdr:col>15</xdr:col>
      <xdr:colOff>149225</xdr:colOff>
      <xdr:row>56</xdr:row>
      <xdr:rowOff>41728</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51905</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140607</xdr:rowOff>
    </xdr:from>
    <xdr:to>
      <xdr:col>11</xdr:col>
      <xdr:colOff>9525</xdr:colOff>
      <xdr:row>56</xdr:row>
      <xdr:rowOff>165100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570357"/>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78922</xdr:rowOff>
    </xdr:from>
    <xdr:to>
      <xdr:col>11</xdr:col>
      <xdr:colOff>60325</xdr:colOff>
      <xdr:row>56</xdr:row>
      <xdr:rowOff>9072</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50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19249</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27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100693</xdr:rowOff>
    </xdr:from>
    <xdr:to>
      <xdr:col>6</xdr:col>
      <xdr:colOff>171450</xdr:colOff>
      <xdr:row>56</xdr:row>
      <xdr:rowOff>30843</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41020</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81643</xdr:rowOff>
    </xdr:from>
    <xdr:to>
      <xdr:col>24</xdr:col>
      <xdr:colOff>76200</xdr:colOff>
      <xdr:row>57</xdr:row>
      <xdr:rowOff>11793</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682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53720</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654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146957</xdr:rowOff>
    </xdr:from>
    <xdr:to>
      <xdr:col>20</xdr:col>
      <xdr:colOff>38100</xdr:colOff>
      <xdr:row>57</xdr:row>
      <xdr:rowOff>77107</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74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61884</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834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136072</xdr:rowOff>
    </xdr:from>
    <xdr:to>
      <xdr:col>15</xdr:col>
      <xdr:colOff>149225</xdr:colOff>
      <xdr:row>57</xdr:row>
      <xdr:rowOff>66222</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73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50999</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82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89807</xdr:rowOff>
    </xdr:from>
    <xdr:to>
      <xdr:col>11</xdr:col>
      <xdr:colOff>60325</xdr:colOff>
      <xdr:row>56</xdr:row>
      <xdr:rowOff>19957</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4734</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114300</xdr:rowOff>
    </xdr:from>
    <xdr:to>
      <xdr:col>6</xdr:col>
      <xdr:colOff>171450</xdr:colOff>
      <xdr:row>57</xdr:row>
      <xdr:rowOff>44450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29227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0.3</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減少し</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ポイント下回った。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近年は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、概ね横ばいで推移しており、今後は、</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経常経費の精査や「阿賀野市総合計画」に基づく</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PDCA</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サイクルの遂行で特別会計への繰出金の削減による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現状水準の堅持に努めたい。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114300</xdr:rowOff>
    </xdr:from>
    <xdr:to>
      <xdr:col>82</xdr:col>
      <xdr:colOff>107950</xdr:colOff>
      <xdr:row>61</xdr:row>
      <xdr:rowOff>133350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297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105427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133350</xdr:rowOff>
    </xdr:from>
    <xdr:to>
      <xdr:col>82</xdr:col>
      <xdr:colOff>196850</xdr:colOff>
      <xdr:row>61</xdr:row>
      <xdr:rowOff>133350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29227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77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114300</xdr:rowOff>
    </xdr:from>
    <xdr:to>
      <xdr:col>82</xdr:col>
      <xdr:colOff>196850</xdr:colOff>
      <xdr:row>52</xdr:row>
      <xdr:rowOff>114300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2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158750</xdr:rowOff>
    </xdr:from>
    <xdr:to>
      <xdr:col>82</xdr:col>
      <xdr:colOff>107950</xdr:colOff>
      <xdr:row>58</xdr:row>
      <xdr:rowOff>25400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99314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92727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86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120650</xdr:rowOff>
    </xdr:from>
    <xdr:to>
      <xdr:col>82</xdr:col>
      <xdr:colOff>158750</xdr:colOff>
      <xdr:row>58</xdr:row>
      <xdr:rowOff>50800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0</xdr:rowOff>
    </xdr:from>
    <xdr:to>
      <xdr:col>78</xdr:col>
      <xdr:colOff>69850</xdr:colOff>
      <xdr:row>58</xdr:row>
      <xdr:rowOff>25400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944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86377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107950</xdr:rowOff>
    </xdr:from>
    <xdr:to>
      <xdr:col>73</xdr:col>
      <xdr:colOff>180975</xdr:colOff>
      <xdr:row>58</xdr:row>
      <xdr:rowOff>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880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0</xdr:rowOff>
    </xdr:from>
    <xdr:to>
      <xdr:col>74</xdr:col>
      <xdr:colOff>31750</xdr:colOff>
      <xdr:row>58</xdr:row>
      <xdr:rowOff>101600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86377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107950</xdr:rowOff>
    </xdr:from>
    <xdr:to>
      <xdr:col>69</xdr:col>
      <xdr:colOff>92075</xdr:colOff>
      <xdr:row>57</xdr:row>
      <xdr:rowOff>133350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880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48277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95250</xdr:rowOff>
    </xdr:from>
    <xdr:to>
      <xdr:col>65</xdr:col>
      <xdr:colOff>53975</xdr:colOff>
      <xdr:row>58</xdr:row>
      <xdr:rowOff>25400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107950</xdr:rowOff>
    </xdr:from>
    <xdr:to>
      <xdr:col>82</xdr:col>
      <xdr:colOff>158750</xdr:colOff>
      <xdr:row>58</xdr:row>
      <xdr:rowOff>38100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88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124477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146050</xdr:rowOff>
    </xdr:from>
    <xdr:to>
      <xdr:col>78</xdr:col>
      <xdr:colOff>120650</xdr:colOff>
      <xdr:row>58</xdr:row>
      <xdr:rowOff>76200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86377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120650</xdr:rowOff>
    </xdr:from>
    <xdr:to>
      <xdr:col>74</xdr:col>
      <xdr:colOff>31750</xdr:colOff>
      <xdr:row>58</xdr:row>
      <xdr:rowOff>50800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60977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57150</xdr:rowOff>
    </xdr:from>
    <xdr:to>
      <xdr:col>69</xdr:col>
      <xdr:colOff>142875</xdr:colOff>
      <xdr:row>57</xdr:row>
      <xdr:rowOff>158750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168927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82550</xdr:rowOff>
    </xdr:from>
    <xdr:to>
      <xdr:col>65</xdr:col>
      <xdr:colOff>53975</xdr:colOff>
      <xdr:row>58</xdr:row>
      <xdr:rowOff>12700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22877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0.1</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ポイント減少し、類似団体平均を</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4.2</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ポイント下回った。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近年は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、概ね横ばいで推移しており、今後は、</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下水道事業等の経営改善に向けた取組で基準外繰出金の削減による</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現状水準の堅持に努めたい。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21844</xdr:rowOff>
    </xdr:from>
    <xdr:to>
      <xdr:col>82</xdr:col>
      <xdr:colOff>107950</xdr:colOff>
      <xdr:row>41</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851144"/>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108221</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21844</xdr:rowOff>
    </xdr:from>
    <xdr:to>
      <xdr:col>82</xdr:col>
      <xdr:colOff>196850</xdr:colOff>
      <xdr:row>34</xdr:row>
      <xdr:rowOff>21844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138430</xdr:rowOff>
    </xdr:from>
    <xdr:to>
      <xdr:col>82</xdr:col>
      <xdr:colOff>107950</xdr:colOff>
      <xdr:row>35</xdr:row>
      <xdr:rowOff>143002</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5671800" y="613918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80281</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108204</xdr:rowOff>
    </xdr:from>
    <xdr:to>
      <xdr:col>82</xdr:col>
      <xdr:colOff>158750</xdr:colOff>
      <xdr:row>37</xdr:row>
      <xdr:rowOff>38354</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143002</xdr:rowOff>
    </xdr:from>
    <xdr:to>
      <xdr:col>78</xdr:col>
      <xdr:colOff>69850</xdr:colOff>
      <xdr:row>35</xdr:row>
      <xdr:rowOff>152146</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4782800" y="61437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23131</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152146</xdr:rowOff>
    </xdr:from>
    <xdr:to>
      <xdr:col>73</xdr:col>
      <xdr:colOff>180975</xdr:colOff>
      <xdr:row>36</xdr:row>
      <xdr:rowOff>35560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893800" y="615289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99060</xdr:rowOff>
    </xdr:from>
    <xdr:to>
      <xdr:col>74</xdr:col>
      <xdr:colOff>31750</xdr:colOff>
      <xdr:row>37</xdr:row>
      <xdr:rowOff>29210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13987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12700</xdr:rowOff>
    </xdr:from>
    <xdr:to>
      <xdr:col>69</xdr:col>
      <xdr:colOff>92075</xdr:colOff>
      <xdr:row>36</xdr:row>
      <xdr:rowOff>35560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004800" y="61849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80772</xdr:rowOff>
    </xdr:from>
    <xdr:to>
      <xdr:col>69</xdr:col>
      <xdr:colOff>142875</xdr:colOff>
      <xdr:row>37</xdr:row>
      <xdr:rowOff>10922</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167149</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59707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87630</xdr:rowOff>
    </xdr:from>
    <xdr:to>
      <xdr:col>82</xdr:col>
      <xdr:colOff>158750</xdr:colOff>
      <xdr:row>36</xdr:row>
      <xdr:rowOff>17780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104157</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92202</xdr:rowOff>
    </xdr:from>
    <xdr:to>
      <xdr:col>78</xdr:col>
      <xdr:colOff>120650</xdr:colOff>
      <xdr:row>36</xdr:row>
      <xdr:rowOff>22352</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32529</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861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101346</xdr:rowOff>
    </xdr:from>
    <xdr:to>
      <xdr:col>74</xdr:col>
      <xdr:colOff>31750</xdr:colOff>
      <xdr:row>36</xdr:row>
      <xdr:rowOff>31496</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41673</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156210</xdr:rowOff>
    </xdr:from>
    <xdr:to>
      <xdr:col>69</xdr:col>
      <xdr:colOff>142875</xdr:colOff>
      <xdr:row>36</xdr:row>
      <xdr:rowOff>86360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96537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133350</xdr:rowOff>
    </xdr:from>
    <xdr:to>
      <xdr:col>65</xdr:col>
      <xdr:colOff>53975</xdr:colOff>
      <xdr:row>36</xdr:row>
      <xdr:rowOff>63500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73677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19</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年度から「公債費負担適正化計画」に基づき、起債の抑制と繰上償還を行った成果で一定の水準を堅持しており、</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年度は類似団体平均を</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4.2</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ポイント下回った。</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今後は、広域ごみ処理施設整備に伴う比率の上昇が見込まれるが、これまで同様に、投資的事業の精査による新規発行債の抑制を図り、類似団体平均を下回る水準を堅持するよう努めたい。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29845</xdr:rowOff>
    </xdr:from>
    <xdr:to>
      <xdr:col>24</xdr:col>
      <xdr:colOff>25400</xdr:colOff>
      <xdr:row>80</xdr:row>
      <xdr:rowOff>54611</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17145"/>
          <a:ext cx="0" cy="1053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26688</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54611</xdr:rowOff>
    </xdr:from>
    <xdr:to>
      <xdr:col>24</xdr:col>
      <xdr:colOff>114300</xdr:colOff>
      <xdr:row>80</xdr:row>
      <xdr:rowOff>54611</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116222</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29845</xdr:rowOff>
    </xdr:from>
    <xdr:to>
      <xdr:col>24</xdr:col>
      <xdr:colOff>114300</xdr:colOff>
      <xdr:row>74</xdr:row>
      <xdr:rowOff>29845</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96520</xdr:rowOff>
    </xdr:from>
    <xdr:to>
      <xdr:col>24</xdr:col>
      <xdr:colOff>25400</xdr:colOff>
      <xdr:row>74</xdr:row>
      <xdr:rowOff>128905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2783820"/>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97807</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2785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125730</xdr:rowOff>
    </xdr:from>
    <xdr:to>
      <xdr:col>24</xdr:col>
      <xdr:colOff>76200</xdr:colOff>
      <xdr:row>75</xdr:row>
      <xdr:rowOff>55880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128905</xdr:rowOff>
    </xdr:from>
    <xdr:to>
      <xdr:col>19</xdr:col>
      <xdr:colOff>187325</xdr:colOff>
      <xdr:row>74</xdr:row>
      <xdr:rowOff>161290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098800" y="1281620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139065</xdr:rowOff>
    </xdr:from>
    <xdr:to>
      <xdr:col>20</xdr:col>
      <xdr:colOff>38100</xdr:colOff>
      <xdr:row>75</xdr:row>
      <xdr:rowOff>69215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282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53992</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2912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153670</xdr:rowOff>
    </xdr:from>
    <xdr:to>
      <xdr:col>15</xdr:col>
      <xdr:colOff>98425</xdr:colOff>
      <xdr:row>74</xdr:row>
      <xdr:rowOff>161290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284097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144780</xdr:rowOff>
    </xdr:from>
    <xdr:to>
      <xdr:col>15</xdr:col>
      <xdr:colOff>149225</xdr:colOff>
      <xdr:row>75</xdr:row>
      <xdr:rowOff>74930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59707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291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153670</xdr:rowOff>
    </xdr:from>
    <xdr:to>
      <xdr:col>11</xdr:col>
      <xdr:colOff>9525</xdr:colOff>
      <xdr:row>74</xdr:row>
      <xdr:rowOff>165100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28409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74</xdr:row>
      <xdr:rowOff>123825</xdr:rowOff>
    </xdr:from>
    <xdr:to>
      <xdr:col>11</xdr:col>
      <xdr:colOff>60325</xdr:colOff>
      <xdr:row>75</xdr:row>
      <xdr:rowOff>53975</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28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38752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289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125730</xdr:rowOff>
    </xdr:from>
    <xdr:to>
      <xdr:col>6</xdr:col>
      <xdr:colOff>171450</xdr:colOff>
      <xdr:row>75</xdr:row>
      <xdr:rowOff>55880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40657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45720</xdr:rowOff>
    </xdr:from>
    <xdr:to>
      <xdr:col>24</xdr:col>
      <xdr:colOff>76200</xdr:colOff>
      <xdr:row>74</xdr:row>
      <xdr:rowOff>147320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273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125747</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64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78105</xdr:rowOff>
    </xdr:from>
    <xdr:to>
      <xdr:col>20</xdr:col>
      <xdr:colOff>38100</xdr:colOff>
      <xdr:row>75</xdr:row>
      <xdr:rowOff>8255</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2765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18432</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5342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110490</xdr:rowOff>
    </xdr:from>
    <xdr:to>
      <xdr:col>15</xdr:col>
      <xdr:colOff>149225</xdr:colOff>
      <xdr:row>75</xdr:row>
      <xdr:rowOff>40640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50817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5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102870</xdr:rowOff>
    </xdr:from>
    <xdr:to>
      <xdr:col>11</xdr:col>
      <xdr:colOff>60325</xdr:colOff>
      <xdr:row>75</xdr:row>
      <xdr:rowOff>33020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279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43197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55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114300</xdr:rowOff>
    </xdr:from>
    <xdr:to>
      <xdr:col>6</xdr:col>
      <xdr:colOff>171450</xdr:colOff>
      <xdr:row>75</xdr:row>
      <xdr:rowOff>44450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54627</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増減はなく</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、類似団体平均を</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1.6</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ポイント下回った。</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上記のとおり物件費の増加に伴う比率の上昇が見られるが、</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R02</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から概ね横ばいで類似団体平均を下回っているため、今後も、物件費抑制や公共施設等総合管理計画に基づく施設の統廃合による経常経費抑制と併せて、税収等の経常一般財源確保へ取り組み、現状水準の堅持に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108712</xdr:rowOff>
    </xdr:from>
    <xdr:to>
      <xdr:col>82</xdr:col>
      <xdr:colOff>107950</xdr:colOff>
      <xdr:row>80</xdr:row>
      <xdr:rowOff>76708</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2453112"/>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48785</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76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76708</xdr:rowOff>
    </xdr:from>
    <xdr:to>
      <xdr:col>82</xdr:col>
      <xdr:colOff>196850</xdr:colOff>
      <xdr:row>80</xdr:row>
      <xdr:rowOff>76708</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792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23639</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19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108712</xdr:rowOff>
    </xdr:from>
    <xdr:to>
      <xdr:col>82</xdr:col>
      <xdr:colOff>196850</xdr:colOff>
      <xdr:row>72</xdr:row>
      <xdr:rowOff>108712</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24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154432</xdr:rowOff>
    </xdr:from>
    <xdr:to>
      <xdr:col>82</xdr:col>
      <xdr:colOff>107950</xdr:colOff>
      <xdr:row>76</xdr:row>
      <xdr:rowOff>154432</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5671800" y="1318463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148862</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31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21844</xdr:rowOff>
    </xdr:from>
    <xdr:to>
      <xdr:col>78</xdr:col>
      <xdr:colOff>69850</xdr:colOff>
      <xdr:row>76</xdr:row>
      <xdr:rowOff>154432</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4782800" y="13052044"/>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45990</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101854</xdr:rowOff>
    </xdr:from>
    <xdr:to>
      <xdr:col>73</xdr:col>
      <xdr:colOff>180975</xdr:colOff>
      <xdr:row>76</xdr:row>
      <xdr:rowOff>21844</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3893800" y="1296060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85344</xdr:rowOff>
    </xdr:from>
    <xdr:to>
      <xdr:col>74</xdr:col>
      <xdr:colOff>31750</xdr:colOff>
      <xdr:row>77</xdr:row>
      <xdr:rowOff>15494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271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101854</xdr:rowOff>
    </xdr:from>
    <xdr:to>
      <xdr:col>69</xdr:col>
      <xdr:colOff>92075</xdr:colOff>
      <xdr:row>76</xdr:row>
      <xdr:rowOff>90424</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004800" y="12960604"/>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48277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85344</xdr:rowOff>
    </xdr:from>
    <xdr:to>
      <xdr:col>65</xdr:col>
      <xdr:colOff>53975</xdr:colOff>
      <xdr:row>77</xdr:row>
      <xdr:rowOff>15494</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2954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271</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103632</xdr:rowOff>
    </xdr:from>
    <xdr:to>
      <xdr:col>82</xdr:col>
      <xdr:colOff>158750</xdr:colOff>
      <xdr:row>77</xdr:row>
      <xdr:rowOff>33782</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64592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120159</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2978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103632</xdr:rowOff>
    </xdr:from>
    <xdr:to>
      <xdr:col>78</xdr:col>
      <xdr:colOff>120650</xdr:colOff>
      <xdr:row>77</xdr:row>
      <xdr:rowOff>33782</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6210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43959</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2902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142494</xdr:rowOff>
    </xdr:from>
    <xdr:to>
      <xdr:col>74</xdr:col>
      <xdr:colOff>31750</xdr:colOff>
      <xdr:row>76</xdr:row>
      <xdr:rowOff>72644</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732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82821</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277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51054</xdr:rowOff>
    </xdr:from>
    <xdr:to>
      <xdr:col>69</xdr:col>
      <xdr:colOff>142875</xdr:colOff>
      <xdr:row>75</xdr:row>
      <xdr:rowOff>152654</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43000" y="1290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162831</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2678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39624</xdr:rowOff>
    </xdr:from>
    <xdr:to>
      <xdr:col>65</xdr:col>
      <xdr:colOff>53975</xdr:colOff>
      <xdr:row>76</xdr:row>
      <xdr:rowOff>141224</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2954000" y="1306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151401</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2838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新潟県阿賀野市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a:extLst>
            <a:ext uri="{FF2B5EF4-FFF2-40B4-BE49-F238E27FC236}">
              <a16:creationId xmlns:a16="http://schemas.microsoft.com/office/drawing/2014/main" id="{00000000-0008-0000-0500-000030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171444</xdr:rowOff>
    </xdr:from>
    <xdr:to>
      <xdr:col>29</xdr:col>
      <xdr:colOff>127000</xdr:colOff>
      <xdr:row>20</xdr:row>
      <xdr:rowOff>51057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651500" y="2105019"/>
          <a:ext cx="0" cy="1422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23134</xdr:rowOff>
    </xdr:from>
    <xdr:ext cx="762000" cy="259045"/>
    <xdr:sp macro="" textlink="">
      <xdr:nvSpPr>
        <xdr:cNvPr id="50" name="人口1人当たり決算額の推移最小値テキスト130">
          <a:extLst>
            <a:ext uri="{FF2B5EF4-FFF2-40B4-BE49-F238E27FC236}">
              <a16:creationId xmlns:a16="http://schemas.microsoft.com/office/drawing/2014/main" id="{00000000-0008-0000-0500-000032000000}"/>
            </a:ext>
          </a:extLst>
        </xdr:cNvPr>
        <xdr:cNvSpPr txBox="1"/>
      </xdr:nvSpPr>
      <xdr:spPr>
        <a:xfrm>
          <a:off x="5740400" y="349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51057</xdr:rowOff>
    </xdr:from>
    <xdr:to>
      <xdr:col>30</xdr:col>
      <xdr:colOff>25400</xdr:colOff>
      <xdr:row>20</xdr:row>
      <xdr:rowOff>51057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3527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86371</xdr:rowOff>
    </xdr:from>
    <xdr:ext cx="762000" cy="259045"/>
    <xdr:sp macro="" textlink="">
      <xdr:nvSpPr>
        <xdr:cNvPr id="52" name="人口1人当たり決算額の推移最大値テキスト130">
          <a:extLst>
            <a:ext uri="{FF2B5EF4-FFF2-40B4-BE49-F238E27FC236}">
              <a16:creationId xmlns:a16="http://schemas.microsoft.com/office/drawing/2014/main" id="{00000000-0008-0000-0500-000034000000}"/>
            </a:ext>
          </a:extLst>
        </xdr:cNvPr>
        <xdr:cNvSpPr txBox="1"/>
      </xdr:nvSpPr>
      <xdr:spPr>
        <a:xfrm>
          <a:off x="5740400" y="184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171444</xdr:rowOff>
    </xdr:from>
    <xdr:to>
      <xdr:col>30</xdr:col>
      <xdr:colOff>25400</xdr:colOff>
      <xdr:row>11</xdr:row>
      <xdr:rowOff>171444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5562600" y="21050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28692</xdr:rowOff>
    </xdr:from>
    <xdr:to>
      <xdr:col>29</xdr:col>
      <xdr:colOff>127000</xdr:colOff>
      <xdr:row>19</xdr:row>
      <xdr:rowOff>142545</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5003800" y="3333867"/>
          <a:ext cx="647700" cy="1138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165146</xdr:rowOff>
    </xdr:from>
    <xdr:ext cx="762000" cy="259045"/>
    <xdr:sp macro="" textlink="">
      <xdr:nvSpPr>
        <xdr:cNvPr id="55" name="人口1人当たり決算額の推移平均値テキスト130">
          <a:extLst>
            <a:ext uri="{FF2B5EF4-FFF2-40B4-BE49-F238E27FC236}">
              <a16:creationId xmlns:a16="http://schemas.microsoft.com/office/drawing/2014/main" id="{00000000-0008-0000-0500-000037000000}"/>
            </a:ext>
          </a:extLst>
        </xdr:cNvPr>
        <xdr:cNvSpPr txBox="1"/>
      </xdr:nvSpPr>
      <xdr:spPr>
        <a:xfrm>
          <a:off x="5740400" y="27845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148619</xdr:rowOff>
    </xdr:from>
    <xdr:to>
      <xdr:col>29</xdr:col>
      <xdr:colOff>177800</xdr:colOff>
      <xdr:row>17</xdr:row>
      <xdr:rowOff>78769</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5600700" y="29394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113408</xdr:rowOff>
    </xdr:from>
    <xdr:to>
      <xdr:col>26</xdr:col>
      <xdr:colOff>50800</xdr:colOff>
      <xdr:row>19</xdr:row>
      <xdr:rowOff>142545</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a:off x="4305300" y="3418583"/>
          <a:ext cx="698500" cy="291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70637</xdr:rowOff>
    </xdr:from>
    <xdr:to>
      <xdr:col>26</xdr:col>
      <xdr:colOff>101600</xdr:colOff>
      <xdr:row>18</xdr:row>
      <xdr:rowOff>787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953000" y="30329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10964</xdr:rowOff>
    </xdr:from>
    <xdr:ext cx="7366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4622800" y="28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109836</xdr:rowOff>
    </xdr:from>
    <xdr:to>
      <xdr:col>22</xdr:col>
      <xdr:colOff>114300</xdr:colOff>
      <xdr:row>19</xdr:row>
      <xdr:rowOff>113408</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a:off x="3606800" y="3415011"/>
          <a:ext cx="698500" cy="35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109395</xdr:rowOff>
    </xdr:from>
    <xdr:to>
      <xdr:col>22</xdr:col>
      <xdr:colOff>165100</xdr:colOff>
      <xdr:row>18</xdr:row>
      <xdr:rowOff>39545</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4254500" y="30716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49722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924300" y="2840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109836</xdr:rowOff>
    </xdr:from>
    <xdr:to>
      <xdr:col>18</xdr:col>
      <xdr:colOff>177800</xdr:colOff>
      <xdr:row>19</xdr:row>
      <xdr:rowOff>121047</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bwMode="auto">
        <a:xfrm flipV="1">
          <a:off x="2908300" y="3415011"/>
          <a:ext cx="698500" cy="112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119596</xdr:rowOff>
    </xdr:from>
    <xdr:to>
      <xdr:col>19</xdr:col>
      <xdr:colOff>38100</xdr:colOff>
      <xdr:row>18</xdr:row>
      <xdr:rowOff>49746</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3556000" y="3081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59923</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225800" y="285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57045</xdr:rowOff>
    </xdr:from>
    <xdr:to>
      <xdr:col>15</xdr:col>
      <xdr:colOff>101600</xdr:colOff>
      <xdr:row>18</xdr:row>
      <xdr:rowOff>158645</xdr:rowOff>
    </xdr:to>
    <xdr:sp macro="" textlink="">
      <xdr:nvSpPr>
        <xdr:cNvPr id="66" name="フローチャート: 判断 65">
          <a:extLst>
            <a:ext uri="{FF2B5EF4-FFF2-40B4-BE49-F238E27FC236}">
              <a16:creationId xmlns:a16="http://schemas.microsoft.com/office/drawing/2014/main" id="{00000000-0008-0000-0500-000042000000}"/>
            </a:ext>
          </a:extLst>
        </xdr:cNvPr>
        <xdr:cNvSpPr/>
      </xdr:nvSpPr>
      <xdr:spPr bwMode="auto">
        <a:xfrm>
          <a:off x="2857500" y="3190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168822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527300" y="2959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149342</xdr:rowOff>
    </xdr:from>
    <xdr:to>
      <xdr:col>29</xdr:col>
      <xdr:colOff>177800</xdr:colOff>
      <xdr:row>19</xdr:row>
      <xdr:rowOff>79492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5600700" y="32830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121419</xdr:rowOff>
    </xdr:from>
    <xdr:ext cx="762000" cy="259045"/>
    <xdr:sp macro="" textlink="">
      <xdr:nvSpPr>
        <xdr:cNvPr id="74" name="人口1人当たり決算額の推移該当値テキスト130">
          <a:extLst>
            <a:ext uri="{FF2B5EF4-FFF2-40B4-BE49-F238E27FC236}">
              <a16:creationId xmlns:a16="http://schemas.microsoft.com/office/drawing/2014/main" id="{00000000-0008-0000-0500-00004A000000}"/>
            </a:ext>
          </a:extLst>
        </xdr:cNvPr>
        <xdr:cNvSpPr txBox="1"/>
      </xdr:nvSpPr>
      <xdr:spPr>
        <a:xfrm>
          <a:off x="5740400" y="3255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91745</xdr:rowOff>
    </xdr:from>
    <xdr:to>
      <xdr:col>26</xdr:col>
      <xdr:colOff>101600</xdr:colOff>
      <xdr:row>20</xdr:row>
      <xdr:rowOff>21895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953000" y="33969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20</xdr:row>
      <xdr:rowOff>6672</xdr:rowOff>
    </xdr:from>
    <xdr:ext cx="7366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4622800" y="3483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62608</xdr:rowOff>
    </xdr:from>
    <xdr:to>
      <xdr:col>22</xdr:col>
      <xdr:colOff>165100</xdr:colOff>
      <xdr:row>19</xdr:row>
      <xdr:rowOff>164208</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4254500" y="33677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148985</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924300" y="345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59036</xdr:rowOff>
    </xdr:from>
    <xdr:to>
      <xdr:col>19</xdr:col>
      <xdr:colOff>38100</xdr:colOff>
      <xdr:row>19</xdr:row>
      <xdr:rowOff>160636</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3556000" y="33642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145413</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3225800" y="3450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70247</xdr:rowOff>
    </xdr:from>
    <xdr:to>
      <xdr:col>15</xdr:col>
      <xdr:colOff>101600</xdr:colOff>
      <xdr:row>20</xdr:row>
      <xdr:rowOff>397</xdr:rowOff>
    </xdr:to>
    <xdr:sp macro="" textlink="">
      <xdr:nvSpPr>
        <xdr:cNvPr id="81" name="楕円 80">
          <a:extLst>
            <a:ext uri="{FF2B5EF4-FFF2-40B4-BE49-F238E27FC236}">
              <a16:creationId xmlns:a16="http://schemas.microsoft.com/office/drawing/2014/main" id="{00000000-0008-0000-0500-000051000000}"/>
            </a:ext>
          </a:extLst>
        </xdr:cNvPr>
        <xdr:cNvSpPr/>
      </xdr:nvSpPr>
      <xdr:spPr bwMode="auto">
        <a:xfrm>
          <a:off x="2857500" y="3375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156624</xdr:rowOff>
    </xdr:from>
    <xdr:ext cx="762000" cy="259045"/>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2527300" y="346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a:extLst>
            <a:ext uri="{FF2B5EF4-FFF2-40B4-BE49-F238E27FC236}">
              <a16:creationId xmlns:a16="http://schemas.microsoft.com/office/drawing/2014/main" id="{00000000-0008-0000-0500-000054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a:extLst>
            <a:ext uri="{FF2B5EF4-FFF2-40B4-BE49-F238E27FC236}">
              <a16:creationId xmlns:a16="http://schemas.microsoft.com/office/drawing/2014/main" id="{00000000-0008-0000-0500-000056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a:extLst>
            <a:ext uri="{FF2B5EF4-FFF2-40B4-BE49-F238E27FC236}">
              <a16:creationId xmlns:a16="http://schemas.microsoft.com/office/drawing/2014/main" id="{00000000-0008-0000-0500-00005D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a:extLst>
            <a:ext uri="{FF2B5EF4-FFF2-40B4-BE49-F238E27FC236}">
              <a16:creationId xmlns:a16="http://schemas.microsoft.com/office/drawing/2014/main" id="{00000000-0008-0000-0500-00005E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a:extLst>
            <a:ext uri="{FF2B5EF4-FFF2-40B4-BE49-F238E27FC236}">
              <a16:creationId xmlns:a16="http://schemas.microsoft.com/office/drawing/2014/main" id="{00000000-0008-0000-0500-00005F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a:extLst>
            <a:ext uri="{FF2B5EF4-FFF2-40B4-BE49-F238E27FC236}">
              <a16:creationId xmlns:a16="http://schemas.microsoft.com/office/drawing/2014/main" id="{00000000-0008-0000-0500-00006F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a:extLst>
            <a:ext uri="{FF2B5EF4-FFF2-40B4-BE49-F238E27FC236}">
              <a16:creationId xmlns:a16="http://schemas.microsoft.com/office/drawing/2014/main" id="{00000000-0008-0000-0500-000070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154873</xdr:rowOff>
    </xdr:from>
    <xdr:to>
      <xdr:col>29</xdr:col>
      <xdr:colOff>127000</xdr:colOff>
      <xdr:row>39</xdr:row>
      <xdr:rowOff>34299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651500" y="6079423"/>
          <a:ext cx="0" cy="15939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39</xdr:row>
      <xdr:rowOff>6376</xdr:rowOff>
    </xdr:from>
    <xdr:ext cx="762000" cy="259045"/>
    <xdr:sp macro="" textlink="">
      <xdr:nvSpPr>
        <xdr:cNvPr id="114" name="人口1人当たり決算額の推移最小値テキスト445">
          <a:extLst>
            <a:ext uri="{FF2B5EF4-FFF2-40B4-BE49-F238E27FC236}">
              <a16:creationId xmlns:a16="http://schemas.microsoft.com/office/drawing/2014/main" id="{00000000-0008-0000-0500-000072000000}"/>
            </a:ext>
          </a:extLst>
        </xdr:cNvPr>
        <xdr:cNvSpPr txBox="1"/>
      </xdr:nvSpPr>
      <xdr:spPr>
        <a:xfrm>
          <a:off x="5740400" y="76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34299</xdr:rowOff>
    </xdr:from>
    <xdr:to>
      <xdr:col>30</xdr:col>
      <xdr:colOff>25400</xdr:colOff>
      <xdr:row>39</xdr:row>
      <xdr:rowOff>34299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7673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69800</xdr:rowOff>
    </xdr:from>
    <xdr:ext cx="762000" cy="259045"/>
    <xdr:sp macro="" textlink="">
      <xdr:nvSpPr>
        <xdr:cNvPr id="116" name="人口1人当たり決算額の推移最大値テキスト445">
          <a:extLst>
            <a:ext uri="{FF2B5EF4-FFF2-40B4-BE49-F238E27FC236}">
              <a16:creationId xmlns:a16="http://schemas.microsoft.com/office/drawing/2014/main" id="{00000000-0008-0000-0500-000074000000}"/>
            </a:ext>
          </a:extLst>
        </xdr:cNvPr>
        <xdr:cNvSpPr txBox="1"/>
      </xdr:nvSpPr>
      <xdr:spPr>
        <a:xfrm>
          <a:off x="5740400" y="58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154873</xdr:rowOff>
    </xdr:from>
    <xdr:to>
      <xdr:col>30</xdr:col>
      <xdr:colOff>25400</xdr:colOff>
      <xdr:row>33</xdr:row>
      <xdr:rowOff>154873</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5562600" y="60794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38</xdr:row>
      <xdr:rowOff>55390</xdr:rowOff>
    </xdr:from>
    <xdr:to>
      <xdr:col>29</xdr:col>
      <xdr:colOff>127000</xdr:colOff>
      <xdr:row>38</xdr:row>
      <xdr:rowOff>70810</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5003800" y="7522990"/>
          <a:ext cx="647700" cy="154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37</xdr:row>
      <xdr:rowOff>190737</xdr:rowOff>
    </xdr:from>
    <xdr:ext cx="762000" cy="259045"/>
    <xdr:sp macro="" textlink="">
      <xdr:nvSpPr>
        <xdr:cNvPr id="119" name="人口1人当たり決算額の推移平均値テキスト445">
          <a:extLst>
            <a:ext uri="{FF2B5EF4-FFF2-40B4-BE49-F238E27FC236}">
              <a16:creationId xmlns:a16="http://schemas.microsoft.com/office/drawing/2014/main" id="{00000000-0008-0000-0500-000077000000}"/>
            </a:ext>
          </a:extLst>
        </xdr:cNvPr>
        <xdr:cNvSpPr txBox="1"/>
      </xdr:nvSpPr>
      <xdr:spPr>
        <a:xfrm>
          <a:off x="5740400" y="7315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2760</xdr:rowOff>
    </xdr:from>
    <xdr:to>
      <xdr:col>29</xdr:col>
      <xdr:colOff>177800</xdr:colOff>
      <xdr:row>38</xdr:row>
      <xdr:rowOff>104360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5600700" y="74703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38</xdr:row>
      <xdr:rowOff>47963</xdr:rowOff>
    </xdr:from>
    <xdr:to>
      <xdr:col>26</xdr:col>
      <xdr:colOff>50800</xdr:colOff>
      <xdr:row>38</xdr:row>
      <xdr:rowOff>55390</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a:off x="4305300" y="7515563"/>
          <a:ext cx="698500" cy="74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38</xdr:row>
      <xdr:rowOff>592</xdr:rowOff>
    </xdr:from>
    <xdr:to>
      <xdr:col>26</xdr:col>
      <xdr:colOff>101600</xdr:colOff>
      <xdr:row>38</xdr:row>
      <xdr:rowOff>102192</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953000" y="74681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112369</xdr:rowOff>
    </xdr:from>
    <xdr:ext cx="7366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622800" y="7237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38</xdr:row>
      <xdr:rowOff>47963</xdr:rowOff>
    </xdr:from>
    <xdr:to>
      <xdr:col>22</xdr:col>
      <xdr:colOff>114300</xdr:colOff>
      <xdr:row>38</xdr:row>
      <xdr:rowOff>64915</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flipV="1">
          <a:off x="3606800" y="7515563"/>
          <a:ext cx="698500" cy="169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38</xdr:row>
      <xdr:rowOff>1536</xdr:rowOff>
    </xdr:from>
    <xdr:to>
      <xdr:col>22</xdr:col>
      <xdr:colOff>165100</xdr:colOff>
      <xdr:row>38</xdr:row>
      <xdr:rowOff>103136</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4254500" y="74691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87913</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924300" y="755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38</xdr:row>
      <xdr:rowOff>64915</xdr:rowOff>
    </xdr:from>
    <xdr:to>
      <xdr:col>18</xdr:col>
      <xdr:colOff>177800</xdr:colOff>
      <xdr:row>38</xdr:row>
      <xdr:rowOff>73641</xdr:rowOff>
    </xdr:to>
    <xdr:cxnSp macro="">
      <xdr:nvCxnSpPr>
        <xdr:cNvPr id="127" name="直線コネクタ 126">
          <a:extLst>
            <a:ext uri="{FF2B5EF4-FFF2-40B4-BE49-F238E27FC236}">
              <a16:creationId xmlns:a16="http://schemas.microsoft.com/office/drawing/2014/main" id="{00000000-0008-0000-0500-00007F000000}"/>
            </a:ext>
          </a:extLst>
        </xdr:cNvPr>
        <xdr:cNvCxnSpPr/>
      </xdr:nvCxnSpPr>
      <xdr:spPr bwMode="auto">
        <a:xfrm flipV="1">
          <a:off x="2908300" y="7532515"/>
          <a:ext cx="698500" cy="87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38</xdr:row>
      <xdr:rowOff>5034</xdr:rowOff>
    </xdr:from>
    <xdr:to>
      <xdr:col>19</xdr:col>
      <xdr:colOff>38100</xdr:colOff>
      <xdr:row>38</xdr:row>
      <xdr:rowOff>106634</xdr:rowOff>
    </xdr:to>
    <xdr:sp macro="" textlink="">
      <xdr:nvSpPr>
        <xdr:cNvPr id="128" name="フローチャート: 判断 127">
          <a:extLst>
            <a:ext uri="{FF2B5EF4-FFF2-40B4-BE49-F238E27FC236}">
              <a16:creationId xmlns:a16="http://schemas.microsoft.com/office/drawing/2014/main" id="{00000000-0008-0000-0500-000080000000}"/>
            </a:ext>
          </a:extLst>
        </xdr:cNvPr>
        <xdr:cNvSpPr/>
      </xdr:nvSpPr>
      <xdr:spPr bwMode="auto">
        <a:xfrm>
          <a:off x="3556000" y="7472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116811</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225800" y="7241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17293</xdr:rowOff>
    </xdr:from>
    <xdr:to>
      <xdr:col>15</xdr:col>
      <xdr:colOff>101600</xdr:colOff>
      <xdr:row>38</xdr:row>
      <xdr:rowOff>118893</xdr:rowOff>
    </xdr:to>
    <xdr:sp macro="" textlink="">
      <xdr:nvSpPr>
        <xdr:cNvPr id="130" name="フローチャート: 判断 129">
          <a:extLst>
            <a:ext uri="{FF2B5EF4-FFF2-40B4-BE49-F238E27FC236}">
              <a16:creationId xmlns:a16="http://schemas.microsoft.com/office/drawing/2014/main" id="{00000000-0008-0000-0500-000082000000}"/>
            </a:ext>
          </a:extLst>
        </xdr:cNvPr>
        <xdr:cNvSpPr/>
      </xdr:nvSpPr>
      <xdr:spPr bwMode="auto">
        <a:xfrm>
          <a:off x="2857500" y="74848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129070</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527300" y="7253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20010</xdr:rowOff>
    </xdr:from>
    <xdr:to>
      <xdr:col>29</xdr:col>
      <xdr:colOff>177800</xdr:colOff>
      <xdr:row>38</xdr:row>
      <xdr:rowOff>121610</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5600700" y="74876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334987</xdr:rowOff>
    </xdr:from>
    <xdr:ext cx="762000" cy="259045"/>
    <xdr:sp macro="" textlink="">
      <xdr:nvSpPr>
        <xdr:cNvPr id="138" name="人口1人当たり決算額の推移該当値テキスト445">
          <a:extLst>
            <a:ext uri="{FF2B5EF4-FFF2-40B4-BE49-F238E27FC236}">
              <a16:creationId xmlns:a16="http://schemas.microsoft.com/office/drawing/2014/main" id="{00000000-0008-0000-0500-00008A000000}"/>
            </a:ext>
          </a:extLst>
        </xdr:cNvPr>
        <xdr:cNvSpPr txBox="1"/>
      </xdr:nvSpPr>
      <xdr:spPr>
        <a:xfrm>
          <a:off x="5740400" y="7459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38</xdr:row>
      <xdr:rowOff>4590</xdr:rowOff>
    </xdr:from>
    <xdr:to>
      <xdr:col>26</xdr:col>
      <xdr:colOff>101600</xdr:colOff>
      <xdr:row>38</xdr:row>
      <xdr:rowOff>106190</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4953000" y="74721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90967</xdr:rowOff>
    </xdr:from>
    <xdr:ext cx="7366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4622800" y="7558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340063</xdr:rowOff>
    </xdr:from>
    <xdr:to>
      <xdr:col>22</xdr:col>
      <xdr:colOff>165100</xdr:colOff>
      <xdr:row>38</xdr:row>
      <xdr:rowOff>98763</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4254500" y="74647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108940</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924300" y="7233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38</xdr:row>
      <xdr:rowOff>14115</xdr:rowOff>
    </xdr:from>
    <xdr:to>
      <xdr:col>19</xdr:col>
      <xdr:colOff>38100</xdr:colOff>
      <xdr:row>38</xdr:row>
      <xdr:rowOff>115715</xdr:rowOff>
    </xdr:to>
    <xdr:sp macro="" textlink="">
      <xdr:nvSpPr>
        <xdr:cNvPr id="143" name="楕円 142">
          <a:extLst>
            <a:ext uri="{FF2B5EF4-FFF2-40B4-BE49-F238E27FC236}">
              <a16:creationId xmlns:a16="http://schemas.microsoft.com/office/drawing/2014/main" id="{00000000-0008-0000-0500-00008F000000}"/>
            </a:ext>
          </a:extLst>
        </xdr:cNvPr>
        <xdr:cNvSpPr/>
      </xdr:nvSpPr>
      <xdr:spPr bwMode="auto">
        <a:xfrm>
          <a:off x="3556000" y="7481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38</xdr:row>
      <xdr:rowOff>100492</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3225800" y="756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22841</xdr:rowOff>
    </xdr:from>
    <xdr:to>
      <xdr:col>15</xdr:col>
      <xdr:colOff>101600</xdr:colOff>
      <xdr:row>38</xdr:row>
      <xdr:rowOff>124441</xdr:rowOff>
    </xdr:to>
    <xdr:sp macro="" textlink="">
      <xdr:nvSpPr>
        <xdr:cNvPr id="145" name="楕円 144">
          <a:extLst>
            <a:ext uri="{FF2B5EF4-FFF2-40B4-BE49-F238E27FC236}">
              <a16:creationId xmlns:a16="http://schemas.microsoft.com/office/drawing/2014/main" id="{00000000-0008-0000-0500-000091000000}"/>
            </a:ext>
          </a:extLst>
        </xdr:cNvPr>
        <xdr:cNvSpPr/>
      </xdr:nvSpPr>
      <xdr:spPr bwMode="auto">
        <a:xfrm>
          <a:off x="2857500" y="7490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109218</xdr:rowOff>
    </xdr:from>
    <xdr:ext cx="762000" cy="259045"/>
    <xdr:sp macro="" textlink="">
      <xdr:nvSpPr>
        <xdr:cNvPr id="146" name="テキスト ボックス 145">
          <a:extLst>
            <a:ext uri="{FF2B5EF4-FFF2-40B4-BE49-F238E27FC236}">
              <a16:creationId xmlns:a16="http://schemas.microsoft.com/office/drawing/2014/main" id="{00000000-0008-0000-0500-000092000000}"/>
            </a:ext>
          </a:extLst>
        </xdr:cNvPr>
        <xdr:cNvSpPr txBox="1"/>
      </xdr:nvSpPr>
      <xdr:spPr>
        <a:xfrm>
          <a:off x="2527300" y="7576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新潟県阿賀野市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39,165
38,703
192.74
28,194,004
26,819,042
1,035,122
13,231,151
21,627,532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66.6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55640</xdr:rowOff>
    </xdr:from>
    <xdr:to>
      <xdr:col>24</xdr:col>
      <xdr:colOff>62865</xdr:colOff>
      <xdr:row>38</xdr:row>
      <xdr:rowOff>169157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99140"/>
          <a:ext cx="1270" cy="1485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1534</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8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169157</xdr:rowOff>
    </xdr:from>
    <xdr:to>
      <xdr:col>24</xdr:col>
      <xdr:colOff>152400</xdr:colOff>
      <xdr:row>38</xdr:row>
      <xdr:rowOff>169157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8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2317</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74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55640</xdr:rowOff>
    </xdr:from>
    <xdr:to>
      <xdr:col>24</xdr:col>
      <xdr:colOff>152400</xdr:colOff>
      <xdr:row>30</xdr:row>
      <xdr:rowOff>55640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9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80906</xdr:rowOff>
    </xdr:from>
    <xdr:to>
      <xdr:col>24</xdr:col>
      <xdr:colOff>63500</xdr:colOff>
      <xdr:row>37</xdr:row>
      <xdr:rowOff>152730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424556"/>
          <a:ext cx="838200" cy="71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133331</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626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110454</xdr:rowOff>
    </xdr:from>
    <xdr:to>
      <xdr:col>24</xdr:col>
      <xdr:colOff>114300</xdr:colOff>
      <xdr:row>36</xdr:row>
      <xdr:rowOff>40604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1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152730</xdr:rowOff>
    </xdr:from>
    <xdr:to>
      <xdr:col>19</xdr:col>
      <xdr:colOff>177800</xdr:colOff>
      <xdr:row>38</xdr:row>
      <xdr:rowOff>7656</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496380"/>
          <a:ext cx="889000" cy="26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44094</xdr:rowOff>
    </xdr:from>
    <xdr:to>
      <xdr:col>20</xdr:col>
      <xdr:colOff>38100</xdr:colOff>
      <xdr:row>36</xdr:row>
      <xdr:rowOff>145694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1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162221</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5991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7656</xdr:rowOff>
    </xdr:from>
    <xdr:to>
      <xdr:col>15</xdr:col>
      <xdr:colOff>50800</xdr:colOff>
      <xdr:row>38</xdr:row>
      <xdr:rowOff>11347</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522756"/>
          <a:ext cx="889000" cy="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69099</xdr:rowOff>
    </xdr:from>
    <xdr:to>
      <xdr:col>15</xdr:col>
      <xdr:colOff>101600</xdr:colOff>
      <xdr:row>36</xdr:row>
      <xdr:rowOff>170699</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4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15776</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016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11347</xdr:rowOff>
    </xdr:from>
    <xdr:to>
      <xdr:col>10</xdr:col>
      <xdr:colOff>114300</xdr:colOff>
      <xdr:row>38</xdr:row>
      <xdr:rowOff>22210</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526447"/>
          <a:ext cx="889000" cy="10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76653</xdr:rowOff>
    </xdr:from>
    <xdr:to>
      <xdr:col>10</xdr:col>
      <xdr:colOff>165100</xdr:colOff>
      <xdr:row>37</xdr:row>
      <xdr:rowOff>6803</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48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23330</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024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16837</xdr:rowOff>
    </xdr:from>
    <xdr:to>
      <xdr:col>6</xdr:col>
      <xdr:colOff>38100</xdr:colOff>
      <xdr:row>37</xdr:row>
      <xdr:rowOff>118437</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60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134964</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135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30106</xdr:rowOff>
    </xdr:from>
    <xdr:to>
      <xdr:col>24</xdr:col>
      <xdr:colOff>114300</xdr:colOff>
      <xdr:row>37</xdr:row>
      <xdr:rowOff>131706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373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8533</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352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101930</xdr:rowOff>
    </xdr:from>
    <xdr:to>
      <xdr:col>20</xdr:col>
      <xdr:colOff>38100</xdr:colOff>
      <xdr:row>38</xdr:row>
      <xdr:rowOff>32080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4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23207</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538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128306</xdr:rowOff>
    </xdr:from>
    <xdr:to>
      <xdr:col>15</xdr:col>
      <xdr:colOff>101600</xdr:colOff>
      <xdr:row>38</xdr:row>
      <xdr:rowOff>58456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471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49583</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564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131997</xdr:rowOff>
    </xdr:from>
    <xdr:to>
      <xdr:col>10</xdr:col>
      <xdr:colOff>165100</xdr:colOff>
      <xdr:row>38</xdr:row>
      <xdr:rowOff>62147</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475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53274</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568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142861</xdr:rowOff>
    </xdr:from>
    <xdr:to>
      <xdr:col>6</xdr:col>
      <xdr:colOff>38100</xdr:colOff>
      <xdr:row>38</xdr:row>
      <xdr:rowOff>73011</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486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64137</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579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1894</xdr:rowOff>
    </xdr:from>
    <xdr:to>
      <xdr:col>24</xdr:col>
      <xdr:colOff>62865</xdr:colOff>
      <xdr:row>58</xdr:row>
      <xdr:rowOff>127539</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917294"/>
          <a:ext cx="1270" cy="1154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169437</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3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127539</xdr:rowOff>
    </xdr:from>
    <xdr:to>
      <xdr:col>24</xdr:col>
      <xdr:colOff>152400</xdr:colOff>
      <xdr:row>58</xdr:row>
      <xdr:rowOff>127539</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71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120021</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9252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5,102,826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1894</xdr:rowOff>
    </xdr:from>
    <xdr:to>
      <xdr:col>24</xdr:col>
      <xdr:colOff>152400</xdr:colOff>
      <xdr:row>52</xdr:row>
      <xdr:rowOff>1894</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917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121488</xdr:rowOff>
    </xdr:from>
    <xdr:to>
      <xdr:col>24</xdr:col>
      <xdr:colOff>63500</xdr:colOff>
      <xdr:row>58</xdr:row>
      <xdr:rowOff>122721</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65588"/>
          <a:ext cx="838200" cy="1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86886</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595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64009</xdr:rowOff>
    </xdr:from>
    <xdr:to>
      <xdr:col>24</xdr:col>
      <xdr:colOff>114300</xdr:colOff>
      <xdr:row>58</xdr:row>
      <xdr:rowOff>165609</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100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122721</xdr:rowOff>
    </xdr:from>
    <xdr:to>
      <xdr:col>19</xdr:col>
      <xdr:colOff>177800</xdr:colOff>
      <xdr:row>58</xdr:row>
      <xdr:rowOff>122767</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908300" y="10066821"/>
          <a:ext cx="8890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65029</xdr:rowOff>
    </xdr:from>
    <xdr:to>
      <xdr:col>20</xdr:col>
      <xdr:colOff>38100</xdr:colOff>
      <xdr:row>58</xdr:row>
      <xdr:rowOff>166629</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100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11706</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9784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122767</xdr:rowOff>
    </xdr:from>
    <xdr:to>
      <xdr:col>15</xdr:col>
      <xdr:colOff>50800</xdr:colOff>
      <xdr:row>58</xdr:row>
      <xdr:rowOff>123329</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10066867"/>
          <a:ext cx="889000" cy="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65420</xdr:rowOff>
    </xdr:from>
    <xdr:to>
      <xdr:col>15</xdr:col>
      <xdr:colOff>101600</xdr:colOff>
      <xdr:row>58</xdr:row>
      <xdr:rowOff>167020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1000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12097</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9784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123225</xdr:rowOff>
    </xdr:from>
    <xdr:to>
      <xdr:col>10</xdr:col>
      <xdr:colOff>114300</xdr:colOff>
      <xdr:row>58</xdr:row>
      <xdr:rowOff>123329</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a:off x="1130300" y="10067325"/>
          <a:ext cx="889000" cy="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66747</xdr:rowOff>
    </xdr:from>
    <xdr:to>
      <xdr:col>10</xdr:col>
      <xdr:colOff>165100</xdr:colOff>
      <xdr:row>58</xdr:row>
      <xdr:rowOff>168347</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1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13424</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786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68604</xdr:rowOff>
    </xdr:from>
    <xdr:to>
      <xdr:col>6</xdr:col>
      <xdr:colOff>38100</xdr:colOff>
      <xdr:row>58</xdr:row>
      <xdr:rowOff>170204</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1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15281</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787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70688</xdr:rowOff>
    </xdr:from>
    <xdr:to>
      <xdr:col>24</xdr:col>
      <xdr:colOff>114300</xdr:colOff>
      <xdr:row>59</xdr:row>
      <xdr:rowOff>838</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1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42437</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986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71921</xdr:rowOff>
    </xdr:from>
    <xdr:to>
      <xdr:col>20</xdr:col>
      <xdr:colOff>38100</xdr:colOff>
      <xdr:row>59</xdr:row>
      <xdr:rowOff>2071</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16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164648</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10108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71967</xdr:rowOff>
    </xdr:from>
    <xdr:to>
      <xdr:col>15</xdr:col>
      <xdr:colOff>101600</xdr:colOff>
      <xdr:row>59</xdr:row>
      <xdr:rowOff>2117</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16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164694</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10108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72529</xdr:rowOff>
    </xdr:from>
    <xdr:to>
      <xdr:col>10</xdr:col>
      <xdr:colOff>165100</xdr:colOff>
      <xdr:row>59</xdr:row>
      <xdr:rowOff>2679</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16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165256</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10109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72425</xdr:rowOff>
    </xdr:from>
    <xdr:to>
      <xdr:col>6</xdr:col>
      <xdr:colOff>38100</xdr:colOff>
      <xdr:row>59</xdr:row>
      <xdr:rowOff>2575</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1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165152</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10109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23,019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99034</xdr:rowOff>
    </xdr:from>
    <xdr:to>
      <xdr:col>24</xdr:col>
      <xdr:colOff>62865</xdr:colOff>
      <xdr:row>79</xdr:row>
      <xdr:rowOff>33947</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271984"/>
          <a:ext cx="1270" cy="130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37774</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2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33947</xdr:rowOff>
    </xdr:from>
    <xdr:to>
      <xdr:col>24</xdr:col>
      <xdr:colOff>152400</xdr:colOff>
      <xdr:row>79</xdr:row>
      <xdr:rowOff>33947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8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45711</xdr:rowOff>
    </xdr:from>
    <xdr:ext cx="599010"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2047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99034</xdr:rowOff>
    </xdr:from>
    <xdr:to>
      <xdr:col>24</xdr:col>
      <xdr:colOff>152400</xdr:colOff>
      <xdr:row>71</xdr:row>
      <xdr:rowOff>99034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27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55347</xdr:rowOff>
    </xdr:from>
    <xdr:to>
      <xdr:col>24</xdr:col>
      <xdr:colOff>63500</xdr:colOff>
      <xdr:row>78</xdr:row>
      <xdr:rowOff>94959</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3428447"/>
          <a:ext cx="838200" cy="39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26688</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228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3811</xdr:rowOff>
    </xdr:from>
    <xdr:to>
      <xdr:col>24</xdr:col>
      <xdr:colOff>114300</xdr:colOff>
      <xdr:row>78</xdr:row>
      <xdr:rowOff>105411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376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75185</xdr:rowOff>
    </xdr:from>
    <xdr:to>
      <xdr:col>19</xdr:col>
      <xdr:colOff>177800</xdr:colOff>
      <xdr:row>78</xdr:row>
      <xdr:rowOff>94959</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908300" y="13448285"/>
          <a:ext cx="889000" cy="19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35522</xdr:rowOff>
    </xdr:from>
    <xdr:to>
      <xdr:col>20</xdr:col>
      <xdr:colOff>38100</xdr:colOff>
      <xdr:row>78</xdr:row>
      <xdr:rowOff>137122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408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153649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183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75185</xdr:rowOff>
    </xdr:from>
    <xdr:to>
      <xdr:col>15</xdr:col>
      <xdr:colOff>50800</xdr:colOff>
      <xdr:row>78</xdr:row>
      <xdr:rowOff>94056</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448285"/>
          <a:ext cx="889000" cy="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28487</xdr:rowOff>
    </xdr:from>
    <xdr:to>
      <xdr:col>15</xdr:col>
      <xdr:colOff>101600</xdr:colOff>
      <xdr:row>78</xdr:row>
      <xdr:rowOff>130087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40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121214</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1111" y="13494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59817</xdr:rowOff>
    </xdr:from>
    <xdr:to>
      <xdr:col>10</xdr:col>
      <xdr:colOff>114300</xdr:colOff>
      <xdr:row>78</xdr:row>
      <xdr:rowOff>94056</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432917"/>
          <a:ext cx="889000" cy="3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26619</xdr:rowOff>
    </xdr:from>
    <xdr:to>
      <xdr:col>10</xdr:col>
      <xdr:colOff>165100</xdr:colOff>
      <xdr:row>78</xdr:row>
      <xdr:rowOff>128219</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144746</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2111" y="131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40487</xdr:rowOff>
    </xdr:from>
    <xdr:to>
      <xdr:col>6</xdr:col>
      <xdr:colOff>38100</xdr:colOff>
      <xdr:row>78</xdr:row>
      <xdr:rowOff>142087</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413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133214</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506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4547</xdr:rowOff>
    </xdr:from>
    <xdr:to>
      <xdr:col>24</xdr:col>
      <xdr:colOff>114300</xdr:colOff>
      <xdr:row>78</xdr:row>
      <xdr:rowOff>106147</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377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154424</xdr:rowOff>
    </xdr:from>
    <xdr:ext cx="534377"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356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44159</xdr:rowOff>
    </xdr:from>
    <xdr:to>
      <xdr:col>20</xdr:col>
      <xdr:colOff>38100</xdr:colOff>
      <xdr:row>78</xdr:row>
      <xdr:rowOff>145759</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417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136886</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509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24385</xdr:rowOff>
    </xdr:from>
    <xdr:to>
      <xdr:col>15</xdr:col>
      <xdr:colOff>101600</xdr:colOff>
      <xdr:row>78</xdr:row>
      <xdr:rowOff>125985</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397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142512</xdr:rowOff>
    </xdr:from>
    <xdr:ext cx="534377"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41111" y="13172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43256</xdr:rowOff>
    </xdr:from>
    <xdr:to>
      <xdr:col>10</xdr:col>
      <xdr:colOff>165100</xdr:colOff>
      <xdr:row>78</xdr:row>
      <xdr:rowOff>144856</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41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135983</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509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9017</xdr:rowOff>
    </xdr:from>
    <xdr:to>
      <xdr:col>6</xdr:col>
      <xdr:colOff>38100</xdr:colOff>
      <xdr:row>78</xdr:row>
      <xdr:rowOff>110617</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382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127144</xdr:rowOff>
    </xdr:from>
    <xdr:ext cx="534377"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63111" y="13157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26947</xdr:rowOff>
    </xdr:from>
    <xdr:to>
      <xdr:col>24</xdr:col>
      <xdr:colOff>62865</xdr:colOff>
      <xdr:row>97</xdr:row>
      <xdr:rowOff>142970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628897"/>
          <a:ext cx="1270" cy="114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146797</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77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142970</xdr:rowOff>
    </xdr:from>
    <xdr:to>
      <xdr:col>24</xdr:col>
      <xdr:colOff>152400</xdr:colOff>
      <xdr:row>97</xdr:row>
      <xdr:rowOff>142970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773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145074</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40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26947</xdr:rowOff>
    </xdr:from>
    <xdr:to>
      <xdr:col>24</xdr:col>
      <xdr:colOff>152400</xdr:colOff>
      <xdr:row>91</xdr:row>
      <xdr:rowOff>26947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628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61961</xdr:rowOff>
    </xdr:from>
    <xdr:to>
      <xdr:col>24</xdr:col>
      <xdr:colOff>63500</xdr:colOff>
      <xdr:row>95</xdr:row>
      <xdr:rowOff>135426</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6349711"/>
          <a:ext cx="838200" cy="73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51226</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3389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72799</xdr:rowOff>
    </xdr:from>
    <xdr:to>
      <xdr:col>24</xdr:col>
      <xdr:colOff>114300</xdr:colOff>
      <xdr:row>96</xdr:row>
      <xdr:rowOff>2949</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360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135426</xdr:rowOff>
    </xdr:from>
    <xdr:to>
      <xdr:col>19</xdr:col>
      <xdr:colOff>177800</xdr:colOff>
      <xdr:row>96</xdr:row>
      <xdr:rowOff>9223</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6423176"/>
          <a:ext cx="889000" cy="45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112469</xdr:rowOff>
    </xdr:from>
    <xdr:to>
      <xdr:col>20</xdr:col>
      <xdr:colOff>38100</xdr:colOff>
      <xdr:row>96</xdr:row>
      <xdr:rowOff>42619</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40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33746</xdr:rowOff>
    </xdr:from>
    <xdr:ext cx="599010"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497795" y="1649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136454</xdr:rowOff>
    </xdr:from>
    <xdr:to>
      <xdr:col>15</xdr:col>
      <xdr:colOff>50800</xdr:colOff>
      <xdr:row>96</xdr:row>
      <xdr:rowOff>9223</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6424204"/>
          <a:ext cx="889000" cy="44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10544</xdr:rowOff>
    </xdr:from>
    <xdr:to>
      <xdr:col>15</xdr:col>
      <xdr:colOff>101600</xdr:colOff>
      <xdr:row>96</xdr:row>
      <xdr:rowOff>112144</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6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103271</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08795" y="16562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136454</xdr:rowOff>
    </xdr:from>
    <xdr:to>
      <xdr:col>10</xdr:col>
      <xdr:colOff>114300</xdr:colOff>
      <xdr:row>96</xdr:row>
      <xdr:rowOff>136689</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6424204"/>
          <a:ext cx="889000" cy="171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102053</xdr:rowOff>
    </xdr:from>
    <xdr:to>
      <xdr:col>10</xdr:col>
      <xdr:colOff>165100</xdr:colOff>
      <xdr:row>96</xdr:row>
      <xdr:rowOff>32203</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389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23330</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19795" y="16482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156009</xdr:rowOff>
    </xdr:from>
    <xdr:to>
      <xdr:col>6</xdr:col>
      <xdr:colOff>38100</xdr:colOff>
      <xdr:row>97</xdr:row>
      <xdr:rowOff>86159</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615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77286</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63111" y="16707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11161</xdr:rowOff>
    </xdr:from>
    <xdr:to>
      <xdr:col>24</xdr:col>
      <xdr:colOff>114300</xdr:colOff>
      <xdr:row>95</xdr:row>
      <xdr:rowOff>112761</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6298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34038</xdr:rowOff>
    </xdr:from>
    <xdr:ext cx="599010"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6150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84626</xdr:rowOff>
    </xdr:from>
    <xdr:to>
      <xdr:col>20</xdr:col>
      <xdr:colOff>38100</xdr:colOff>
      <xdr:row>96</xdr:row>
      <xdr:rowOff>14776</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6372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31303</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795" y="16147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129873</xdr:rowOff>
    </xdr:from>
    <xdr:to>
      <xdr:col>15</xdr:col>
      <xdr:colOff>101600</xdr:colOff>
      <xdr:row>96</xdr:row>
      <xdr:rowOff>60023</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417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76550</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08795" y="16192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85654</xdr:rowOff>
    </xdr:from>
    <xdr:to>
      <xdr:col>10</xdr:col>
      <xdr:colOff>165100</xdr:colOff>
      <xdr:row>96</xdr:row>
      <xdr:rowOff>15804</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6373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32331</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795" y="16148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85889</xdr:rowOff>
    </xdr:from>
    <xdr:to>
      <xdr:col>6</xdr:col>
      <xdr:colOff>38100</xdr:colOff>
      <xdr:row>97</xdr:row>
      <xdr:rowOff>16039</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545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32566</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30795" y="16320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132783</xdr:rowOff>
    </xdr:from>
    <xdr:to>
      <xdr:col>54</xdr:col>
      <xdr:colOff>189865</xdr:colOff>
      <xdr:row>39</xdr:row>
      <xdr:rowOff>30645</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104833"/>
          <a:ext cx="1270" cy="1612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34472</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72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30645</xdr:rowOff>
    </xdr:from>
    <xdr:to>
      <xdr:col>55</xdr:col>
      <xdr:colOff>88900</xdr:colOff>
      <xdr:row>39</xdr:row>
      <xdr:rowOff>30645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717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79460</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4880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132783</xdr:rowOff>
    </xdr:from>
    <xdr:to>
      <xdr:col>55</xdr:col>
      <xdr:colOff>88900</xdr:colOff>
      <xdr:row>29</xdr:row>
      <xdr:rowOff>132783</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10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12631</xdr:rowOff>
    </xdr:from>
    <xdr:to>
      <xdr:col>55</xdr:col>
      <xdr:colOff>0</xdr:colOff>
      <xdr:row>37</xdr:row>
      <xdr:rowOff>124220</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9639300" y="6356281"/>
          <a:ext cx="838200" cy="111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25937</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3695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47510</xdr:rowOff>
    </xdr:from>
    <xdr:to>
      <xdr:col>55</xdr:col>
      <xdr:colOff>50800</xdr:colOff>
      <xdr:row>37</xdr:row>
      <xdr:rowOff>149110</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3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124220</xdr:rowOff>
    </xdr:from>
    <xdr:to>
      <xdr:col>50</xdr:col>
      <xdr:colOff>114300</xdr:colOff>
      <xdr:row>38</xdr:row>
      <xdr:rowOff>34443</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8750300" y="6467870"/>
          <a:ext cx="889000" cy="81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46315</xdr:rowOff>
    </xdr:from>
    <xdr:to>
      <xdr:col>50</xdr:col>
      <xdr:colOff>165100</xdr:colOff>
      <xdr:row>37</xdr:row>
      <xdr:rowOff>147915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38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164442</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6165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34443</xdr:rowOff>
    </xdr:from>
    <xdr:to>
      <xdr:col>45</xdr:col>
      <xdr:colOff>177800</xdr:colOff>
      <xdr:row>38</xdr:row>
      <xdr:rowOff>46193</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861300" y="6549543"/>
          <a:ext cx="889000" cy="11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50822</xdr:rowOff>
    </xdr:from>
    <xdr:to>
      <xdr:col>46</xdr:col>
      <xdr:colOff>38100</xdr:colOff>
      <xdr:row>37</xdr:row>
      <xdr:rowOff>152422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39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168949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169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107912</xdr:rowOff>
    </xdr:from>
    <xdr:to>
      <xdr:col>41</xdr:col>
      <xdr:colOff>50800</xdr:colOff>
      <xdr:row>38</xdr:row>
      <xdr:rowOff>46193</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6280112"/>
          <a:ext cx="889000" cy="281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60276</xdr:rowOff>
    </xdr:from>
    <xdr:to>
      <xdr:col>41</xdr:col>
      <xdr:colOff>101600</xdr:colOff>
      <xdr:row>37</xdr:row>
      <xdr:rowOff>161876</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40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6953</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179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84713</xdr:rowOff>
    </xdr:from>
    <xdr:to>
      <xdr:col>36</xdr:col>
      <xdr:colOff>165100</xdr:colOff>
      <xdr:row>36</xdr:row>
      <xdr:rowOff>14863</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6085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31390</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860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133281</xdr:rowOff>
    </xdr:from>
    <xdr:to>
      <xdr:col>55</xdr:col>
      <xdr:colOff>50800</xdr:colOff>
      <xdr:row>37</xdr:row>
      <xdr:rowOff>63431</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305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156158</xdr:rowOff>
    </xdr:from>
    <xdr:ext cx="599010"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156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73420</xdr:rowOff>
    </xdr:from>
    <xdr:to>
      <xdr:col>50</xdr:col>
      <xdr:colOff>165100</xdr:colOff>
      <xdr:row>38</xdr:row>
      <xdr:rowOff>3570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417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166147</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72111" y="6509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155093</xdr:rowOff>
    </xdr:from>
    <xdr:to>
      <xdr:col>46</xdr:col>
      <xdr:colOff>38100</xdr:colOff>
      <xdr:row>38</xdr:row>
      <xdr:rowOff>85243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498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76370</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83111" y="6591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166843</xdr:rowOff>
    </xdr:from>
    <xdr:to>
      <xdr:col>41</xdr:col>
      <xdr:colOff>101600</xdr:colOff>
      <xdr:row>38</xdr:row>
      <xdr:rowOff>96993</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510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88120</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94111" y="6603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57112</xdr:rowOff>
    </xdr:from>
    <xdr:to>
      <xdr:col>36</xdr:col>
      <xdr:colOff>165100</xdr:colOff>
      <xdr:row>36</xdr:row>
      <xdr:rowOff>158712</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6229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149839</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63220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13463</xdr:rowOff>
    </xdr:from>
    <xdr:to>
      <xdr:col>54</xdr:col>
      <xdr:colOff>189865</xdr:colOff>
      <xdr:row>58</xdr:row>
      <xdr:rowOff>27599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57413"/>
          <a:ext cx="1270" cy="1214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31426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75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27599</xdr:rowOff>
    </xdr:from>
    <xdr:to>
      <xdr:col>55</xdr:col>
      <xdr:colOff>88900</xdr:colOff>
      <xdr:row>58</xdr:row>
      <xdr:rowOff>27599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71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131590</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32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13463</xdr:rowOff>
    </xdr:from>
    <xdr:to>
      <xdr:col>55</xdr:col>
      <xdr:colOff>88900</xdr:colOff>
      <xdr:row>51</xdr:row>
      <xdr:rowOff>13463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57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82216</xdr:rowOff>
    </xdr:from>
    <xdr:to>
      <xdr:col>55</xdr:col>
      <xdr:colOff>0</xdr:colOff>
      <xdr:row>57</xdr:row>
      <xdr:rowOff>120410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683416"/>
          <a:ext cx="838200" cy="209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4134</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33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152707</xdr:rowOff>
    </xdr:from>
    <xdr:to>
      <xdr:col>55</xdr:col>
      <xdr:colOff>50800</xdr:colOff>
      <xdr:row>56</xdr:row>
      <xdr:rowOff>82857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58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40492</xdr:rowOff>
    </xdr:from>
    <xdr:to>
      <xdr:col>50</xdr:col>
      <xdr:colOff>114300</xdr:colOff>
      <xdr:row>57</xdr:row>
      <xdr:rowOff>120410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813142"/>
          <a:ext cx="889000" cy="79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8849</xdr:rowOff>
    </xdr:from>
    <xdr:to>
      <xdr:col>50</xdr:col>
      <xdr:colOff>165100</xdr:colOff>
      <xdr:row>56</xdr:row>
      <xdr:rowOff>110449</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10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126976</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385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162555</xdr:rowOff>
    </xdr:from>
    <xdr:to>
      <xdr:col>45</xdr:col>
      <xdr:colOff>177800</xdr:colOff>
      <xdr:row>57</xdr:row>
      <xdr:rowOff>40492</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763755"/>
          <a:ext cx="889000" cy="49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39783</xdr:rowOff>
    </xdr:from>
    <xdr:to>
      <xdr:col>46</xdr:col>
      <xdr:colOff>38100</xdr:colOff>
      <xdr:row>56</xdr:row>
      <xdr:rowOff>141383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40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157910</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416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120319</xdr:rowOff>
    </xdr:from>
    <xdr:to>
      <xdr:col>41</xdr:col>
      <xdr:colOff>50800</xdr:colOff>
      <xdr:row>56</xdr:row>
      <xdr:rowOff>162555</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721519"/>
          <a:ext cx="889000" cy="42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162194</xdr:rowOff>
    </xdr:from>
    <xdr:to>
      <xdr:col>41</xdr:col>
      <xdr:colOff>101600</xdr:colOff>
      <xdr:row>56</xdr:row>
      <xdr:rowOff>92344</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591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108871</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367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15643</xdr:rowOff>
    </xdr:from>
    <xdr:to>
      <xdr:col>36</xdr:col>
      <xdr:colOff>165100</xdr:colOff>
      <xdr:row>55</xdr:row>
      <xdr:rowOff>117243</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445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133770</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220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31416</xdr:rowOff>
    </xdr:from>
    <xdr:to>
      <xdr:col>55</xdr:col>
      <xdr:colOff>50800</xdr:colOff>
      <xdr:row>56</xdr:row>
      <xdr:rowOff>133016</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632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9843</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611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69610</xdr:rowOff>
    </xdr:from>
    <xdr:to>
      <xdr:col>50</xdr:col>
      <xdr:colOff>165100</xdr:colOff>
      <xdr:row>57</xdr:row>
      <xdr:rowOff>171210</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162337</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934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161142</xdr:rowOff>
    </xdr:from>
    <xdr:to>
      <xdr:col>46</xdr:col>
      <xdr:colOff>38100</xdr:colOff>
      <xdr:row>57</xdr:row>
      <xdr:rowOff>91292</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762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82419</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855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111755</xdr:rowOff>
    </xdr:from>
    <xdr:to>
      <xdr:col>41</xdr:col>
      <xdr:colOff>101600</xdr:colOff>
      <xdr:row>57</xdr:row>
      <xdr:rowOff>41905</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71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33032</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980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69519</xdr:rowOff>
    </xdr:from>
    <xdr:to>
      <xdr:col>36</xdr:col>
      <xdr:colOff>165100</xdr:colOff>
      <xdr:row>56</xdr:row>
      <xdr:rowOff>171119</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670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162246</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705111" y="9763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1974</xdr:rowOff>
    </xdr:from>
    <xdr:to>
      <xdr:col>54</xdr:col>
      <xdr:colOff>189865</xdr:colOff>
      <xdr:row>79</xdr:row>
      <xdr:rowOff>98879</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174924"/>
          <a:ext cx="1270" cy="1468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120101</xdr:rowOff>
    </xdr:from>
    <xdr:ext cx="599010"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1950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1974</xdr:rowOff>
    </xdr:from>
    <xdr:to>
      <xdr:col>55</xdr:col>
      <xdr:colOff>88900</xdr:colOff>
      <xdr:row>71</xdr:row>
      <xdr:rowOff>1974</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17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97245</xdr:rowOff>
    </xdr:from>
    <xdr:to>
      <xdr:col>55</xdr:col>
      <xdr:colOff>0</xdr:colOff>
      <xdr:row>79</xdr:row>
      <xdr:rowOff>98879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9639300" y="13641795"/>
          <a:ext cx="8382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158205</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188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135328</xdr:rowOff>
    </xdr:from>
    <xdr:to>
      <xdr:col>55</xdr:col>
      <xdr:colOff>50800</xdr:colOff>
      <xdr:row>78</xdr:row>
      <xdr:rowOff>65478</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36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128172</xdr:rowOff>
    </xdr:from>
    <xdr:to>
      <xdr:col>50</xdr:col>
      <xdr:colOff>114300</xdr:colOff>
      <xdr:row>79</xdr:row>
      <xdr:rowOff>97245</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8750300" y="13501272"/>
          <a:ext cx="889000" cy="140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12373</xdr:rowOff>
    </xdr:from>
    <xdr:to>
      <xdr:col>50</xdr:col>
      <xdr:colOff>165100</xdr:colOff>
      <xdr:row>78</xdr:row>
      <xdr:rowOff>113973</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130500</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16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74343</xdr:rowOff>
    </xdr:from>
    <xdr:to>
      <xdr:col>45</xdr:col>
      <xdr:colOff>177800</xdr:colOff>
      <xdr:row>78</xdr:row>
      <xdr:rowOff>128172</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7861300" y="13447443"/>
          <a:ext cx="889000" cy="53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18154</xdr:rowOff>
    </xdr:from>
    <xdr:to>
      <xdr:col>46</xdr:col>
      <xdr:colOff>38100</xdr:colOff>
      <xdr:row>78</xdr:row>
      <xdr:rowOff>119754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136281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166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74343</xdr:rowOff>
    </xdr:from>
    <xdr:to>
      <xdr:col>41</xdr:col>
      <xdr:colOff>50800</xdr:colOff>
      <xdr:row>78</xdr:row>
      <xdr:rowOff>116568</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6972300" y="13447443"/>
          <a:ext cx="889000" cy="42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122472</xdr:rowOff>
    </xdr:from>
    <xdr:to>
      <xdr:col>41</xdr:col>
      <xdr:colOff>101600</xdr:colOff>
      <xdr:row>78</xdr:row>
      <xdr:rowOff>52622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2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69149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099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50843</xdr:rowOff>
    </xdr:from>
    <xdr:to>
      <xdr:col>36</xdr:col>
      <xdr:colOff>165100</xdr:colOff>
      <xdr:row>75</xdr:row>
      <xdr:rowOff>152443</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2909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168970</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2684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48079</xdr:rowOff>
    </xdr:from>
    <xdr:to>
      <xdr:col>55</xdr:col>
      <xdr:colOff>50800</xdr:colOff>
      <xdr:row>79</xdr:row>
      <xdr:rowOff>149679</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134456</xdr:rowOff>
    </xdr:from>
    <xdr:ext cx="249299"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46445</xdr:rowOff>
    </xdr:from>
    <xdr:to>
      <xdr:col>50</xdr:col>
      <xdr:colOff>165100</xdr:colOff>
      <xdr:row>79</xdr:row>
      <xdr:rowOff>148045</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59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139172</xdr:rowOff>
    </xdr:from>
    <xdr:ext cx="378565"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50017" y="136837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77372</xdr:rowOff>
    </xdr:from>
    <xdr:to>
      <xdr:col>46</xdr:col>
      <xdr:colOff>38100</xdr:colOff>
      <xdr:row>79</xdr:row>
      <xdr:rowOff>7522</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450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170099</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483111" y="13543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23543</xdr:rowOff>
    </xdr:from>
    <xdr:to>
      <xdr:col>41</xdr:col>
      <xdr:colOff>101600</xdr:colOff>
      <xdr:row>78</xdr:row>
      <xdr:rowOff>125143</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39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116270</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594111" y="13489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65768</xdr:rowOff>
    </xdr:from>
    <xdr:to>
      <xdr:col>36</xdr:col>
      <xdr:colOff>165100</xdr:colOff>
      <xdr:row>78</xdr:row>
      <xdr:rowOff>167368</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43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158495</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5111" y="13531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108010</xdr:rowOff>
    </xdr:from>
    <xdr:to>
      <xdr:col>54</xdr:col>
      <xdr:colOff>189865</xdr:colOff>
      <xdr:row>97</xdr:row>
      <xdr:rowOff>147369</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38510"/>
          <a:ext cx="1270" cy="1239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151196</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781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147369</xdr:rowOff>
    </xdr:from>
    <xdr:to>
      <xdr:col>55</xdr:col>
      <xdr:colOff>88900</xdr:colOff>
      <xdr:row>97</xdr:row>
      <xdr:rowOff>147369</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778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54687</xdr:rowOff>
    </xdr:from>
    <xdr:ext cx="599010"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31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108010</xdr:rowOff>
    </xdr:from>
    <xdr:to>
      <xdr:col>55</xdr:col>
      <xdr:colOff>88900</xdr:colOff>
      <xdr:row>90</xdr:row>
      <xdr:rowOff>108010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163235</xdr:rowOff>
    </xdr:from>
    <xdr:to>
      <xdr:col>55</xdr:col>
      <xdr:colOff>0</xdr:colOff>
      <xdr:row>97</xdr:row>
      <xdr:rowOff>82814</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9639300" y="16450985"/>
          <a:ext cx="838200" cy="262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116065</xdr:rowOff>
    </xdr:from>
    <xdr:ext cx="534377"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4038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137638</xdr:rowOff>
    </xdr:from>
    <xdr:to>
      <xdr:col>55</xdr:col>
      <xdr:colOff>50800</xdr:colOff>
      <xdr:row>96</xdr:row>
      <xdr:rowOff>67788</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42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18816</xdr:rowOff>
    </xdr:from>
    <xdr:to>
      <xdr:col>50</xdr:col>
      <xdr:colOff>114300</xdr:colOff>
      <xdr:row>97</xdr:row>
      <xdr:rowOff>82814</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649466"/>
          <a:ext cx="889000" cy="63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155789</xdr:rowOff>
    </xdr:from>
    <xdr:to>
      <xdr:col>50</xdr:col>
      <xdr:colOff>165100</xdr:colOff>
      <xdr:row>96</xdr:row>
      <xdr:rowOff>85939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44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102466</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72111" y="16218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1499</xdr:rowOff>
    </xdr:from>
    <xdr:to>
      <xdr:col>45</xdr:col>
      <xdr:colOff>177800</xdr:colOff>
      <xdr:row>97</xdr:row>
      <xdr:rowOff>18816</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7861300" y="16632149"/>
          <a:ext cx="889000" cy="17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17526</xdr:rowOff>
    </xdr:from>
    <xdr:to>
      <xdr:col>46</xdr:col>
      <xdr:colOff>38100</xdr:colOff>
      <xdr:row>96</xdr:row>
      <xdr:rowOff>119126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47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135653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83111" y="16251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115371</xdr:rowOff>
    </xdr:from>
    <xdr:to>
      <xdr:col>41</xdr:col>
      <xdr:colOff>50800</xdr:colOff>
      <xdr:row>97</xdr:row>
      <xdr:rowOff>1499</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6972300" y="16574571"/>
          <a:ext cx="889000" cy="5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1924</xdr:rowOff>
    </xdr:from>
    <xdr:to>
      <xdr:col>41</xdr:col>
      <xdr:colOff>101600</xdr:colOff>
      <xdr:row>96</xdr:row>
      <xdr:rowOff>103524</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461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120051</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6236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52662</xdr:rowOff>
    </xdr:from>
    <xdr:to>
      <xdr:col>36</xdr:col>
      <xdr:colOff>165100</xdr:colOff>
      <xdr:row>96</xdr:row>
      <xdr:rowOff>154262</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511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170789</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6287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112435</xdr:rowOff>
    </xdr:from>
    <xdr:to>
      <xdr:col>55</xdr:col>
      <xdr:colOff>50800</xdr:colOff>
      <xdr:row>96</xdr:row>
      <xdr:rowOff>42585</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40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135312</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251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32014</xdr:rowOff>
    </xdr:from>
    <xdr:to>
      <xdr:col>50</xdr:col>
      <xdr:colOff>165100</xdr:colOff>
      <xdr:row>97</xdr:row>
      <xdr:rowOff>133614</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662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124741</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755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139466</xdr:rowOff>
    </xdr:from>
    <xdr:to>
      <xdr:col>46</xdr:col>
      <xdr:colOff>38100</xdr:colOff>
      <xdr:row>97</xdr:row>
      <xdr:rowOff>69616</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598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60743</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691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122149</xdr:rowOff>
    </xdr:from>
    <xdr:to>
      <xdr:col>41</xdr:col>
      <xdr:colOff>101600</xdr:colOff>
      <xdr:row>97</xdr:row>
      <xdr:rowOff>52299</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581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43426</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674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64571</xdr:rowOff>
    </xdr:from>
    <xdr:to>
      <xdr:col>36</xdr:col>
      <xdr:colOff>165100</xdr:colOff>
      <xdr:row>96</xdr:row>
      <xdr:rowOff>166171</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523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157298</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616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20175</xdr:rowOff>
    </xdr:from>
    <xdr:to>
      <xdr:col>85</xdr:col>
      <xdr:colOff>126364</xdr:colOff>
      <xdr:row>39</xdr:row>
      <xdr:rowOff>98878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163675"/>
          <a:ext cx="1269" cy="1621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131824</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818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138302</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4938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20175</xdr:rowOff>
    </xdr:from>
    <xdr:to>
      <xdr:col>86</xdr:col>
      <xdr:colOff>25400</xdr:colOff>
      <xdr:row>30</xdr:row>
      <xdr:rowOff>20175</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163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98878</xdr:rowOff>
    </xdr:from>
    <xdr:to>
      <xdr:col>85</xdr:col>
      <xdr:colOff>127000</xdr:colOff>
      <xdr:row>39</xdr:row>
      <xdr:rowOff>98878</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49275</xdr:rowOff>
    </xdr:from>
    <xdr:ext cx="469744"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564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26398</xdr:rowOff>
    </xdr:from>
    <xdr:to>
      <xdr:col>85</xdr:col>
      <xdr:colOff>177800</xdr:colOff>
      <xdr:row>39</xdr:row>
      <xdr:rowOff>127998</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71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97621</xdr:rowOff>
    </xdr:from>
    <xdr:to>
      <xdr:col>81</xdr:col>
      <xdr:colOff>50800</xdr:colOff>
      <xdr:row>39</xdr:row>
      <xdr:rowOff>98878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6784171"/>
          <a:ext cx="889000" cy="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22652</xdr:rowOff>
    </xdr:from>
    <xdr:to>
      <xdr:col>81</xdr:col>
      <xdr:colOff>101600</xdr:colOff>
      <xdr:row>39</xdr:row>
      <xdr:rowOff>124252</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709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140779</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46428" y="6484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97621</xdr:rowOff>
    </xdr:from>
    <xdr:to>
      <xdr:col>76</xdr:col>
      <xdr:colOff>114300</xdr:colOff>
      <xdr:row>39</xdr:row>
      <xdr:rowOff>97987</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3703300" y="6784171"/>
          <a:ext cx="8890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19190</xdr:rowOff>
    </xdr:from>
    <xdr:to>
      <xdr:col>76</xdr:col>
      <xdr:colOff>165100</xdr:colOff>
      <xdr:row>39</xdr:row>
      <xdr:rowOff>120790</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7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137317</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57428" y="6480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97987</xdr:rowOff>
    </xdr:from>
    <xdr:to>
      <xdr:col>71</xdr:col>
      <xdr:colOff>177800</xdr:colOff>
      <xdr:row>39</xdr:row>
      <xdr:rowOff>98425</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2814300" y="6784537"/>
          <a:ext cx="889000" cy="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15212</xdr:rowOff>
    </xdr:from>
    <xdr:to>
      <xdr:col>72</xdr:col>
      <xdr:colOff>38100</xdr:colOff>
      <xdr:row>39</xdr:row>
      <xdr:rowOff>116812</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701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133339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476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155671</xdr:rowOff>
    </xdr:from>
    <xdr:to>
      <xdr:col>67</xdr:col>
      <xdr:colOff>101600</xdr:colOff>
      <xdr:row>39</xdr:row>
      <xdr:rowOff>85821</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70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102348</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44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39</xdr:row>
      <xdr:rowOff>4824</xdr:rowOff>
    </xdr:from>
    <xdr:ext cx="249299"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691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46821</xdr:rowOff>
    </xdr:from>
    <xdr:to>
      <xdr:col>76</xdr:col>
      <xdr:colOff>165100</xdr:colOff>
      <xdr:row>39</xdr:row>
      <xdr:rowOff>148421</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733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139548</xdr:rowOff>
    </xdr:from>
    <xdr:ext cx="378565"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403017" y="68260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47187</xdr:rowOff>
    </xdr:from>
    <xdr:to>
      <xdr:col>72</xdr:col>
      <xdr:colOff>38100</xdr:colOff>
      <xdr:row>39</xdr:row>
      <xdr:rowOff>148787</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733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139914</xdr:rowOff>
    </xdr:from>
    <xdr:ext cx="378565"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4017" y="68264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47625</xdr:rowOff>
    </xdr:from>
    <xdr:to>
      <xdr:col>67</xdr:col>
      <xdr:colOff>101600</xdr:colOff>
      <xdr:row>39</xdr:row>
      <xdr:rowOff>149225</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73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140352</xdr:rowOff>
    </xdr:from>
    <xdr:ext cx="378565"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25017" y="68269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165429</xdr:rowOff>
    </xdr:from>
    <xdr:to>
      <xdr:col>85</xdr:col>
      <xdr:colOff>126364</xdr:colOff>
      <xdr:row>78</xdr:row>
      <xdr:rowOff>65349</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166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69176</xdr:rowOff>
    </xdr:from>
    <xdr:ext cx="534377"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44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65349</xdr:rowOff>
    </xdr:from>
    <xdr:to>
      <xdr:col>86</xdr:col>
      <xdr:colOff>25400</xdr:colOff>
      <xdr:row>78</xdr:row>
      <xdr:rowOff>65349</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438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112106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942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165429</xdr:rowOff>
    </xdr:from>
    <xdr:to>
      <xdr:col>86</xdr:col>
      <xdr:colOff>25400</xdr:colOff>
      <xdr:row>70</xdr:row>
      <xdr:rowOff>165429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166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17241</xdr:rowOff>
    </xdr:from>
    <xdr:to>
      <xdr:col>85</xdr:col>
      <xdr:colOff>127000</xdr:colOff>
      <xdr:row>78</xdr:row>
      <xdr:rowOff>25777</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5481300" y="13390341"/>
          <a:ext cx="838200" cy="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107077</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137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84200</xdr:rowOff>
    </xdr:from>
    <xdr:to>
      <xdr:col>85</xdr:col>
      <xdr:colOff>177800</xdr:colOff>
      <xdr:row>78</xdr:row>
      <xdr:rowOff>14350</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8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4648</xdr:rowOff>
    </xdr:from>
    <xdr:to>
      <xdr:col>81</xdr:col>
      <xdr:colOff>50800</xdr:colOff>
      <xdr:row>78</xdr:row>
      <xdr:rowOff>17241</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4592300" y="13377748"/>
          <a:ext cx="889000" cy="12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83582</xdr:rowOff>
    </xdr:from>
    <xdr:to>
      <xdr:col>81</xdr:col>
      <xdr:colOff>101600</xdr:colOff>
      <xdr:row>78</xdr:row>
      <xdr:rowOff>13732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28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30259</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3060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4648</xdr:rowOff>
    </xdr:from>
    <xdr:to>
      <xdr:col>76</xdr:col>
      <xdr:colOff>114300</xdr:colOff>
      <xdr:row>78</xdr:row>
      <xdr:rowOff>5116</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377748"/>
          <a:ext cx="889000" cy="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83063</xdr:rowOff>
    </xdr:from>
    <xdr:to>
      <xdr:col>76</xdr:col>
      <xdr:colOff>165100</xdr:colOff>
      <xdr:row>78</xdr:row>
      <xdr:rowOff>13213</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8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29740</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3059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5116</xdr:rowOff>
    </xdr:from>
    <xdr:to>
      <xdr:col>71</xdr:col>
      <xdr:colOff>177800</xdr:colOff>
      <xdr:row>78</xdr:row>
      <xdr:rowOff>8993</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378216"/>
          <a:ext cx="889000" cy="3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88832</xdr:rowOff>
    </xdr:from>
    <xdr:to>
      <xdr:col>72</xdr:col>
      <xdr:colOff>38100</xdr:colOff>
      <xdr:row>78</xdr:row>
      <xdr:rowOff>18982</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9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35509</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3065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94380</xdr:rowOff>
    </xdr:from>
    <xdr:to>
      <xdr:col>67</xdr:col>
      <xdr:colOff>101600</xdr:colOff>
      <xdr:row>78</xdr:row>
      <xdr:rowOff>24530</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296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41057</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3071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146427</xdr:rowOff>
    </xdr:from>
    <xdr:to>
      <xdr:col>85</xdr:col>
      <xdr:colOff>177800</xdr:colOff>
      <xdr:row>78</xdr:row>
      <xdr:rowOff>76577</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348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62627</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264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137891</xdr:rowOff>
    </xdr:from>
    <xdr:to>
      <xdr:col>81</xdr:col>
      <xdr:colOff>101600</xdr:colOff>
      <xdr:row>78</xdr:row>
      <xdr:rowOff>68041</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339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59168</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432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125298</xdr:rowOff>
    </xdr:from>
    <xdr:to>
      <xdr:col>76</xdr:col>
      <xdr:colOff>165100</xdr:colOff>
      <xdr:row>78</xdr:row>
      <xdr:rowOff>55448</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326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46575</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419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125766</xdr:rowOff>
    </xdr:from>
    <xdr:to>
      <xdr:col>72</xdr:col>
      <xdr:colOff>38100</xdr:colOff>
      <xdr:row>78</xdr:row>
      <xdr:rowOff>55916</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327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47043</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420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129643</xdr:rowOff>
    </xdr:from>
    <xdr:to>
      <xdr:col>67</xdr:col>
      <xdr:colOff>101600</xdr:colOff>
      <xdr:row>78</xdr:row>
      <xdr:rowOff>59793</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33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50920</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424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163291</xdr:rowOff>
    </xdr:from>
    <xdr:to>
      <xdr:col>85</xdr:col>
      <xdr:colOff>126364</xdr:colOff>
      <xdr:row>99</xdr:row>
      <xdr:rowOff>42774</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593791"/>
          <a:ext cx="1269" cy="1422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46601</xdr:rowOff>
    </xdr:from>
    <xdr:ext cx="378565"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201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42774</xdr:rowOff>
    </xdr:from>
    <xdr:to>
      <xdr:col>86</xdr:col>
      <xdr:colOff>25400</xdr:colOff>
      <xdr:row>99</xdr:row>
      <xdr:rowOff>42774</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16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109968</xdr:rowOff>
    </xdr:from>
    <xdr:ext cx="599010"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369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163291</xdr:rowOff>
    </xdr:from>
    <xdr:to>
      <xdr:col>86</xdr:col>
      <xdr:colOff>25400</xdr:colOff>
      <xdr:row>90</xdr:row>
      <xdr:rowOff>163291</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593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144216</xdr:rowOff>
    </xdr:from>
    <xdr:to>
      <xdr:col>85</xdr:col>
      <xdr:colOff>127000</xdr:colOff>
      <xdr:row>98</xdr:row>
      <xdr:rowOff>148200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5481300" y="16946316"/>
          <a:ext cx="838200" cy="3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100739</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731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77862</xdr:rowOff>
    </xdr:from>
    <xdr:to>
      <xdr:col>85</xdr:col>
      <xdr:colOff>177800</xdr:colOff>
      <xdr:row>99</xdr:row>
      <xdr:rowOff>8012</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87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148200</xdr:rowOff>
    </xdr:from>
    <xdr:to>
      <xdr:col>81</xdr:col>
      <xdr:colOff>50800</xdr:colOff>
      <xdr:row>98</xdr:row>
      <xdr:rowOff>164148</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4592300" y="16950300"/>
          <a:ext cx="889000" cy="15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79449</xdr:rowOff>
    </xdr:from>
    <xdr:to>
      <xdr:col>81</xdr:col>
      <xdr:colOff>101600</xdr:colOff>
      <xdr:row>99</xdr:row>
      <xdr:rowOff>9599</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88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26126</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6656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164148</xdr:rowOff>
    </xdr:from>
    <xdr:to>
      <xdr:col>76</xdr:col>
      <xdr:colOff>114300</xdr:colOff>
      <xdr:row>98</xdr:row>
      <xdr:rowOff>167467</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3703300" y="16966248"/>
          <a:ext cx="889000" cy="3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81347</xdr:rowOff>
    </xdr:from>
    <xdr:to>
      <xdr:col>76</xdr:col>
      <xdr:colOff>165100</xdr:colOff>
      <xdr:row>99</xdr:row>
      <xdr:rowOff>11497</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88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28024</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658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167467</xdr:rowOff>
    </xdr:from>
    <xdr:to>
      <xdr:col>71</xdr:col>
      <xdr:colOff>177800</xdr:colOff>
      <xdr:row>99</xdr:row>
      <xdr:rowOff>23126</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2814300" y="16969567"/>
          <a:ext cx="889000" cy="27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72574</xdr:rowOff>
    </xdr:from>
    <xdr:to>
      <xdr:col>72</xdr:col>
      <xdr:colOff>38100</xdr:colOff>
      <xdr:row>99</xdr:row>
      <xdr:rowOff>2724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87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19251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649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99182</xdr:rowOff>
    </xdr:from>
    <xdr:to>
      <xdr:col>67</xdr:col>
      <xdr:colOff>101600</xdr:colOff>
      <xdr:row>99</xdr:row>
      <xdr:rowOff>29332</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90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45859</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6676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93416</xdr:rowOff>
    </xdr:from>
    <xdr:to>
      <xdr:col>85</xdr:col>
      <xdr:colOff>177800</xdr:colOff>
      <xdr:row>99</xdr:row>
      <xdr:rowOff>23566</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895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56289</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858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97400</xdr:rowOff>
    </xdr:from>
    <xdr:to>
      <xdr:col>81</xdr:col>
      <xdr:colOff>101600</xdr:colOff>
      <xdr:row>99</xdr:row>
      <xdr:rowOff>27550</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89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18677</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14111" y="16992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113348</xdr:rowOff>
    </xdr:from>
    <xdr:to>
      <xdr:col>76</xdr:col>
      <xdr:colOff>165100</xdr:colOff>
      <xdr:row>99</xdr:row>
      <xdr:rowOff>43498</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915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34625</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7008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116667</xdr:rowOff>
    </xdr:from>
    <xdr:to>
      <xdr:col>72</xdr:col>
      <xdr:colOff>38100</xdr:colOff>
      <xdr:row>99</xdr:row>
      <xdr:rowOff>46817</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6918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37944</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36111" y="17011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143776</xdr:rowOff>
    </xdr:from>
    <xdr:to>
      <xdr:col>67</xdr:col>
      <xdr:colOff>101600</xdr:colOff>
      <xdr:row>99</xdr:row>
      <xdr:rowOff>73926</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94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65053</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47111" y="17038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13088</xdr:rowOff>
    </xdr:from>
    <xdr:to>
      <xdr:col>116</xdr:col>
      <xdr:colOff>62864</xdr:colOff>
      <xdr:row>39</xdr:row>
      <xdr:rowOff>98878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328038"/>
          <a:ext cx="1269" cy="1457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131215</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10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13088</xdr:rowOff>
    </xdr:from>
    <xdr:to>
      <xdr:col>116</xdr:col>
      <xdr:colOff>152400</xdr:colOff>
      <xdr:row>31</xdr:row>
      <xdr:rowOff>13088</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328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118244</xdr:rowOff>
    </xdr:from>
    <xdr:to>
      <xdr:col>116</xdr:col>
      <xdr:colOff>63500</xdr:colOff>
      <xdr:row>38</xdr:row>
      <xdr:rowOff>146362</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1323300" y="6461894"/>
          <a:ext cx="838200" cy="199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109230</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452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86353</xdr:rowOff>
    </xdr:from>
    <xdr:to>
      <xdr:col>116</xdr:col>
      <xdr:colOff>114300</xdr:colOff>
      <xdr:row>39</xdr:row>
      <xdr:rowOff>16503</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601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118244</xdr:rowOff>
    </xdr:from>
    <xdr:to>
      <xdr:col>111</xdr:col>
      <xdr:colOff>177800</xdr:colOff>
      <xdr:row>38</xdr:row>
      <xdr:rowOff>104986</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0434300" y="6461894"/>
          <a:ext cx="889000" cy="158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71918</xdr:rowOff>
    </xdr:from>
    <xdr:to>
      <xdr:col>112</xdr:col>
      <xdr:colOff>38100</xdr:colOff>
      <xdr:row>39</xdr:row>
      <xdr:rowOff>2068</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587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164645</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667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104986</xdr:rowOff>
    </xdr:from>
    <xdr:to>
      <xdr:col>107</xdr:col>
      <xdr:colOff>50800</xdr:colOff>
      <xdr:row>38</xdr:row>
      <xdr:rowOff>161841</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19545300" y="6620086"/>
          <a:ext cx="889000" cy="56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93929</xdr:rowOff>
    </xdr:from>
    <xdr:to>
      <xdr:col>107</xdr:col>
      <xdr:colOff>101600</xdr:colOff>
      <xdr:row>39</xdr:row>
      <xdr:rowOff>24079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0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15206</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6701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161841</xdr:rowOff>
    </xdr:from>
    <xdr:to>
      <xdr:col>102</xdr:col>
      <xdr:colOff>114300</xdr:colOff>
      <xdr:row>39</xdr:row>
      <xdr:rowOff>1463</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8656300" y="6676941"/>
          <a:ext cx="889000" cy="11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101016</xdr:rowOff>
    </xdr:from>
    <xdr:to>
      <xdr:col>102</xdr:col>
      <xdr:colOff>165100</xdr:colOff>
      <xdr:row>39</xdr:row>
      <xdr:rowOff>31166</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16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47693</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6391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43800</xdr:rowOff>
    </xdr:from>
    <xdr:to>
      <xdr:col>98</xdr:col>
      <xdr:colOff>38100</xdr:colOff>
      <xdr:row>38</xdr:row>
      <xdr:rowOff>145400</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55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161927</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334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95562</xdr:rowOff>
    </xdr:from>
    <xdr:to>
      <xdr:col>116</xdr:col>
      <xdr:colOff>114300</xdr:colOff>
      <xdr:row>39</xdr:row>
      <xdr:rowOff>25712</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610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64780</xdr:rowOff>
    </xdr:from>
    <xdr:ext cx="469744"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579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67444</xdr:rowOff>
    </xdr:from>
    <xdr:to>
      <xdr:col>112</xdr:col>
      <xdr:colOff>38100</xdr:colOff>
      <xdr:row>37</xdr:row>
      <xdr:rowOff>169044</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41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14121</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088428" y="6186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54186</xdr:rowOff>
    </xdr:from>
    <xdr:to>
      <xdr:col>107</xdr:col>
      <xdr:colOff>101600</xdr:colOff>
      <xdr:row>38</xdr:row>
      <xdr:rowOff>155786</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569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862</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199428" y="6344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111041</xdr:rowOff>
    </xdr:from>
    <xdr:to>
      <xdr:col>102</xdr:col>
      <xdr:colOff>165100</xdr:colOff>
      <xdr:row>39</xdr:row>
      <xdr:rowOff>41191</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626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32318</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10428" y="6718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122113</xdr:rowOff>
    </xdr:from>
    <xdr:to>
      <xdr:col>98</xdr:col>
      <xdr:colOff>38100</xdr:colOff>
      <xdr:row>39</xdr:row>
      <xdr:rowOff>52263</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637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43390</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21428" y="6729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53</xdr:row>
      <xdr:rowOff>168927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130827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99078</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671578"/>
          <a:ext cx="1269" cy="1488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45755</xdr:rowOff>
    </xdr:from>
    <xdr:ext cx="599010"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446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99078</xdr:rowOff>
    </xdr:from>
    <xdr:to>
      <xdr:col>116</xdr:col>
      <xdr:colOff>152400</xdr:colOff>
      <xdr:row>50</xdr:row>
      <xdr:rowOff>99078</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166210</xdr:rowOff>
    </xdr:from>
    <xdr:to>
      <xdr:col>116</xdr:col>
      <xdr:colOff>63500</xdr:colOff>
      <xdr:row>58</xdr:row>
      <xdr:rowOff>167262</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1323300" y="10110310"/>
          <a:ext cx="838200" cy="1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129181</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18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106304</xdr:rowOff>
    </xdr:from>
    <xdr:to>
      <xdr:col>116</xdr:col>
      <xdr:colOff>114300</xdr:colOff>
      <xdr:row>59</xdr:row>
      <xdr:rowOff>36454</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5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166210</xdr:rowOff>
    </xdr:from>
    <xdr:to>
      <xdr:col>111</xdr:col>
      <xdr:colOff>177800</xdr:colOff>
      <xdr:row>58</xdr:row>
      <xdr:rowOff>166805</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10110310"/>
          <a:ext cx="889000" cy="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119190</xdr:rowOff>
    </xdr:from>
    <xdr:to>
      <xdr:col>112</xdr:col>
      <xdr:colOff>38100</xdr:colOff>
      <xdr:row>59</xdr:row>
      <xdr:rowOff>49340</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6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40467</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10156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163680</xdr:rowOff>
    </xdr:from>
    <xdr:to>
      <xdr:col>107</xdr:col>
      <xdr:colOff>50800</xdr:colOff>
      <xdr:row>58</xdr:row>
      <xdr:rowOff>166805</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9545300" y="10107780"/>
          <a:ext cx="889000" cy="3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119997</xdr:rowOff>
    </xdr:from>
    <xdr:to>
      <xdr:col>107</xdr:col>
      <xdr:colOff>101600</xdr:colOff>
      <xdr:row>59</xdr:row>
      <xdr:rowOff>50147</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6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41274</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10156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160648</xdr:rowOff>
    </xdr:from>
    <xdr:to>
      <xdr:col>102</xdr:col>
      <xdr:colOff>114300</xdr:colOff>
      <xdr:row>58</xdr:row>
      <xdr:rowOff>163680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18656300" y="10104748"/>
          <a:ext cx="889000" cy="3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122344</xdr:rowOff>
    </xdr:from>
    <xdr:to>
      <xdr:col>102</xdr:col>
      <xdr:colOff>165100</xdr:colOff>
      <xdr:row>59</xdr:row>
      <xdr:rowOff>52494</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6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43621</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1015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128928</xdr:rowOff>
    </xdr:from>
    <xdr:to>
      <xdr:col>98</xdr:col>
      <xdr:colOff>38100</xdr:colOff>
      <xdr:row>59</xdr:row>
      <xdr:rowOff>59078</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73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50205</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10165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116462</xdr:rowOff>
    </xdr:from>
    <xdr:to>
      <xdr:col>116</xdr:col>
      <xdr:colOff>114300</xdr:colOff>
      <xdr:row>59</xdr:row>
      <xdr:rowOff>46612</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060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84732</xdr:rowOff>
    </xdr:from>
    <xdr:ext cx="469744"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8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115410</xdr:rowOff>
    </xdr:from>
    <xdr:to>
      <xdr:col>112</xdr:col>
      <xdr:colOff>38100</xdr:colOff>
      <xdr:row>59</xdr:row>
      <xdr:rowOff>45560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05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62087</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088428" y="9834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116005</xdr:rowOff>
    </xdr:from>
    <xdr:to>
      <xdr:col>107</xdr:col>
      <xdr:colOff>101600</xdr:colOff>
      <xdr:row>59</xdr:row>
      <xdr:rowOff>46155</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060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62682</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199428" y="9835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112880</xdr:rowOff>
    </xdr:from>
    <xdr:to>
      <xdr:col>102</xdr:col>
      <xdr:colOff>165100</xdr:colOff>
      <xdr:row>59</xdr:row>
      <xdr:rowOff>43030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05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59557</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10428" y="9832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109848</xdr:rowOff>
    </xdr:from>
    <xdr:to>
      <xdr:col>98</xdr:col>
      <xdr:colOff>38100</xdr:colOff>
      <xdr:row>59</xdr:row>
      <xdr:rowOff>39998</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053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56525</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21428" y="9829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7" name="繰出金グラフ枠">
          <a:extLst>
            <a:ext uri="{FF2B5EF4-FFF2-40B4-BE49-F238E27FC236}">
              <a16:creationId xmlns:a16="http://schemas.microsoft.com/office/drawing/2014/main" id="{00000000-0008-0000-0600-00004F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145606</xdr:rowOff>
    </xdr:from>
    <xdr:to>
      <xdr:col>116</xdr:col>
      <xdr:colOff>62864</xdr:colOff>
      <xdr:row>77</xdr:row>
      <xdr:rowOff>158311</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2159595" y="12147106"/>
          <a:ext cx="1269" cy="1212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162138</xdr:rowOff>
    </xdr:from>
    <xdr:ext cx="534377" cy="259045"/>
    <xdr:sp macro="" textlink="">
      <xdr:nvSpPr>
        <xdr:cNvPr id="849" name="繰出金最小値テキスト">
          <a:extLst>
            <a:ext uri="{FF2B5EF4-FFF2-40B4-BE49-F238E27FC236}">
              <a16:creationId xmlns:a16="http://schemas.microsoft.com/office/drawing/2014/main" id="{00000000-0008-0000-0600-000051030000}"/>
            </a:ext>
          </a:extLst>
        </xdr:cNvPr>
        <xdr:cNvSpPr txBox="1"/>
      </xdr:nvSpPr>
      <xdr:spPr>
        <a:xfrm>
          <a:off x="22212300" y="1336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158311</xdr:rowOff>
    </xdr:from>
    <xdr:to>
      <xdr:col>116</xdr:col>
      <xdr:colOff>152400</xdr:colOff>
      <xdr:row>77</xdr:row>
      <xdr:rowOff>158311</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3359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92283</xdr:rowOff>
    </xdr:from>
    <xdr:ext cx="534377" cy="259045"/>
    <xdr:sp macro="" textlink="">
      <xdr:nvSpPr>
        <xdr:cNvPr id="851" name="繰出金最大値テキスト">
          <a:extLst>
            <a:ext uri="{FF2B5EF4-FFF2-40B4-BE49-F238E27FC236}">
              <a16:creationId xmlns:a16="http://schemas.microsoft.com/office/drawing/2014/main" id="{00000000-0008-0000-0600-000053030000}"/>
            </a:ext>
          </a:extLst>
        </xdr:cNvPr>
        <xdr:cNvSpPr txBox="1"/>
      </xdr:nvSpPr>
      <xdr:spPr>
        <a:xfrm>
          <a:off x="22212300" y="1192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145606</xdr:rowOff>
    </xdr:from>
    <xdr:to>
      <xdr:col>116</xdr:col>
      <xdr:colOff>152400</xdr:colOff>
      <xdr:row>70</xdr:row>
      <xdr:rowOff>145606</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214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82893</xdr:rowOff>
    </xdr:from>
    <xdr:to>
      <xdr:col>116</xdr:col>
      <xdr:colOff>63500</xdr:colOff>
      <xdr:row>76</xdr:row>
      <xdr:rowOff>97104</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1323300" y="13113093"/>
          <a:ext cx="838200" cy="14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2601</xdr:rowOff>
    </xdr:from>
    <xdr:ext cx="534377" cy="259045"/>
    <xdr:sp macro="" textlink="">
      <xdr:nvSpPr>
        <xdr:cNvPr id="854" name="繰出金平均値テキスト">
          <a:extLst>
            <a:ext uri="{FF2B5EF4-FFF2-40B4-BE49-F238E27FC236}">
              <a16:creationId xmlns:a16="http://schemas.microsoft.com/office/drawing/2014/main" id="{00000000-0008-0000-0600-000056030000}"/>
            </a:ext>
          </a:extLst>
        </xdr:cNvPr>
        <xdr:cNvSpPr txBox="1"/>
      </xdr:nvSpPr>
      <xdr:spPr>
        <a:xfrm>
          <a:off x="22212300" y="126899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151174</xdr:rowOff>
    </xdr:from>
    <xdr:to>
      <xdr:col>116</xdr:col>
      <xdr:colOff>114300</xdr:colOff>
      <xdr:row>75</xdr:row>
      <xdr:rowOff>81324</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2110700" y="1283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97104</xdr:rowOff>
    </xdr:from>
    <xdr:to>
      <xdr:col>111</xdr:col>
      <xdr:colOff>177800</xdr:colOff>
      <xdr:row>76</xdr:row>
      <xdr:rowOff>118898</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20434300" y="13127304"/>
          <a:ext cx="889000" cy="21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136639</xdr:rowOff>
    </xdr:from>
    <xdr:to>
      <xdr:col>112</xdr:col>
      <xdr:colOff>38100</xdr:colOff>
      <xdr:row>75</xdr:row>
      <xdr:rowOff>66789</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1272500" y="12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83316</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056111" y="12599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112154</xdr:rowOff>
    </xdr:from>
    <xdr:to>
      <xdr:col>107</xdr:col>
      <xdr:colOff>50800</xdr:colOff>
      <xdr:row>76</xdr:row>
      <xdr:rowOff>118898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19545300" y="13142354"/>
          <a:ext cx="889000" cy="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170149</xdr:rowOff>
    </xdr:from>
    <xdr:to>
      <xdr:col>107</xdr:col>
      <xdr:colOff>101600</xdr:colOff>
      <xdr:row>75</xdr:row>
      <xdr:rowOff>100299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0383500" y="12857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116826</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0167111" y="12632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112154</xdr:rowOff>
    </xdr:from>
    <xdr:to>
      <xdr:col>102</xdr:col>
      <xdr:colOff>114300</xdr:colOff>
      <xdr:row>76</xdr:row>
      <xdr:rowOff>162807</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8656300" y="13142354"/>
          <a:ext cx="889000" cy="50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8719</xdr:rowOff>
    </xdr:from>
    <xdr:to>
      <xdr:col>102</xdr:col>
      <xdr:colOff>165100</xdr:colOff>
      <xdr:row>75</xdr:row>
      <xdr:rowOff>110319</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9494500" y="12867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126846</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278111" y="12642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125914</xdr:rowOff>
    </xdr:from>
    <xdr:to>
      <xdr:col>98</xdr:col>
      <xdr:colOff>38100</xdr:colOff>
      <xdr:row>76</xdr:row>
      <xdr:rowOff>56065</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8605500" y="12984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72591</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389111" y="12759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32093</xdr:rowOff>
    </xdr:from>
    <xdr:to>
      <xdr:col>116</xdr:col>
      <xdr:colOff>114300</xdr:colOff>
      <xdr:row>76</xdr:row>
      <xdr:rowOff>133693</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2110700" y="13062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10520</xdr:rowOff>
    </xdr:from>
    <xdr:ext cx="534377" cy="259045"/>
    <xdr:sp macro="" textlink="">
      <xdr:nvSpPr>
        <xdr:cNvPr id="873" name="繰出金該当値テキスト">
          <a:extLst>
            <a:ext uri="{FF2B5EF4-FFF2-40B4-BE49-F238E27FC236}">
              <a16:creationId xmlns:a16="http://schemas.microsoft.com/office/drawing/2014/main" id="{00000000-0008-0000-0600-000069030000}"/>
            </a:ext>
          </a:extLst>
        </xdr:cNvPr>
        <xdr:cNvSpPr txBox="1"/>
      </xdr:nvSpPr>
      <xdr:spPr>
        <a:xfrm>
          <a:off x="22212300" y="13040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46304</xdr:rowOff>
    </xdr:from>
    <xdr:to>
      <xdr:col>112</xdr:col>
      <xdr:colOff>38100</xdr:colOff>
      <xdr:row>76</xdr:row>
      <xdr:rowOff>147904</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1272500" y="13076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139031</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056111" y="13169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68098</xdr:rowOff>
    </xdr:from>
    <xdr:to>
      <xdr:col>107</xdr:col>
      <xdr:colOff>101600</xdr:colOff>
      <xdr:row>76</xdr:row>
      <xdr:rowOff>169698</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0383500" y="1309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160825</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0167111" y="13191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61354</xdr:rowOff>
    </xdr:from>
    <xdr:to>
      <xdr:col>102</xdr:col>
      <xdr:colOff>165100</xdr:colOff>
      <xdr:row>76</xdr:row>
      <xdr:rowOff>162954</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494500" y="1309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154081</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278111" y="13184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112007</xdr:rowOff>
    </xdr:from>
    <xdr:to>
      <xdr:col>98</xdr:col>
      <xdr:colOff>38100</xdr:colOff>
      <xdr:row>77</xdr:row>
      <xdr:rowOff>42157</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8605500" y="13142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33284</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389111" y="13234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35577</xdr:rowOff>
    </xdr:from>
    <xdr:ext cx="467179"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93</xdr:row>
      <xdr:rowOff>168927</xdr:rowOff>
    </xdr:from>
    <xdr:ext cx="46717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91</xdr:row>
      <xdr:rowOff>130827</xdr:rowOff>
    </xdr:from>
    <xdr:ext cx="46717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89</xdr:row>
      <xdr:rowOff>92727</xdr:rowOff>
    </xdr:from>
    <xdr:ext cx="46717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7820821" y="1535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87</xdr:row>
      <xdr:rowOff>54627</xdr:rowOff>
    </xdr:from>
    <xdr:ext cx="531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a:extLst>
            <a:ext uri="{FF2B5EF4-FFF2-40B4-BE49-F238E27FC236}">
              <a16:creationId xmlns:a16="http://schemas.microsoft.com/office/drawing/2014/main" id="{00000000-0008-0000-0600-000088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90</xdr:row>
      <xdr:rowOff>34353</xdr:rowOff>
    </xdr:from>
    <xdr:to>
      <xdr:col>116</xdr:col>
      <xdr:colOff>62864</xdr:colOff>
      <xdr:row>99</xdr:row>
      <xdr:rowOff>44450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flipV="1">
          <a:off x="22159595" y="15464853"/>
          <a:ext cx="1269" cy="1553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91267</xdr:rowOff>
    </xdr:from>
    <xdr:ext cx="249299" cy="259045"/>
    <xdr:sp macro="" textlink="">
      <xdr:nvSpPr>
        <xdr:cNvPr id="906" name="前年度繰上充用金最小値テキスト">
          <a:extLst>
            <a:ext uri="{FF2B5EF4-FFF2-40B4-BE49-F238E27FC236}">
              <a16:creationId xmlns:a16="http://schemas.microsoft.com/office/drawing/2014/main" id="{00000000-0008-0000-0600-00008A030000}"/>
            </a:ext>
          </a:extLst>
        </xdr:cNvPr>
        <xdr:cNvSpPr txBox="1"/>
      </xdr:nvSpPr>
      <xdr:spPr>
        <a:xfrm>
          <a:off x="22212300" y="17064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88</xdr:row>
      <xdr:rowOff>152480</xdr:rowOff>
    </xdr:from>
    <xdr:ext cx="469744" cy="259045"/>
    <xdr:sp macro="" textlink="">
      <xdr:nvSpPr>
        <xdr:cNvPr id="908" name="前年度繰上充用金最大値テキスト">
          <a:extLst>
            <a:ext uri="{FF2B5EF4-FFF2-40B4-BE49-F238E27FC236}">
              <a16:creationId xmlns:a16="http://schemas.microsoft.com/office/drawing/2014/main" id="{00000000-0008-0000-0600-00008C030000}"/>
            </a:ext>
          </a:extLst>
        </xdr:cNvPr>
        <xdr:cNvSpPr txBox="1"/>
      </xdr:nvSpPr>
      <xdr:spPr>
        <a:xfrm>
          <a:off x="22212300" y="15240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90</xdr:row>
      <xdr:rowOff>34353</xdr:rowOff>
    </xdr:from>
    <xdr:to>
      <xdr:col>116</xdr:col>
      <xdr:colOff>152400</xdr:colOff>
      <xdr:row>90</xdr:row>
      <xdr:rowOff>34353</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2072600" y="15464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99</xdr:row>
      <xdr:rowOff>44450</xdr:rowOff>
    </xdr:from>
    <xdr:to>
      <xdr:col>116</xdr:col>
      <xdr:colOff>63500</xdr:colOff>
      <xdr:row>99</xdr:row>
      <xdr:rowOff>44450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8717</xdr:rowOff>
    </xdr:from>
    <xdr:ext cx="313932" cy="259045"/>
    <xdr:sp macro="" textlink="">
      <xdr:nvSpPr>
        <xdr:cNvPr id="911" name="前年度繰上充用金平均値テキスト">
          <a:extLst>
            <a:ext uri="{FF2B5EF4-FFF2-40B4-BE49-F238E27FC236}">
              <a16:creationId xmlns:a16="http://schemas.microsoft.com/office/drawing/2014/main" id="{00000000-0008-0000-0600-00008F030000}"/>
            </a:ext>
          </a:extLst>
        </xdr:cNvPr>
        <xdr:cNvSpPr txBox="1"/>
      </xdr:nvSpPr>
      <xdr:spPr>
        <a:xfrm>
          <a:off x="22212300" y="16810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157290</xdr:rowOff>
    </xdr:from>
    <xdr:to>
      <xdr:col>116</xdr:col>
      <xdr:colOff>114300</xdr:colOff>
      <xdr:row>99</xdr:row>
      <xdr:rowOff>87440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2110700" y="1695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44450</xdr:rowOff>
    </xdr:from>
    <xdr:to>
      <xdr:col>111</xdr:col>
      <xdr:colOff>177800</xdr:colOff>
      <xdr:row>99</xdr:row>
      <xdr:rowOff>44450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156527</xdr:rowOff>
    </xdr:from>
    <xdr:to>
      <xdr:col>112</xdr:col>
      <xdr:colOff>38100</xdr:colOff>
      <xdr:row>99</xdr:row>
      <xdr:rowOff>86677</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1272500" y="16958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97</xdr:row>
      <xdr:rowOff>103204</xdr:rowOff>
    </xdr:from>
    <xdr:ext cx="313932"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66333" y="1673385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99</xdr:row>
      <xdr:rowOff>44450</xdr:rowOff>
    </xdr:from>
    <xdr:to>
      <xdr:col>107</xdr:col>
      <xdr:colOff>50800</xdr:colOff>
      <xdr:row>99</xdr:row>
      <xdr:rowOff>44450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156147</xdr:rowOff>
    </xdr:from>
    <xdr:to>
      <xdr:col>107</xdr:col>
      <xdr:colOff>101600</xdr:colOff>
      <xdr:row>99</xdr:row>
      <xdr:rowOff>86297</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0383500" y="16958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97</xdr:row>
      <xdr:rowOff>102824</xdr:rowOff>
    </xdr:from>
    <xdr:ext cx="313932"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277333" y="167334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99</xdr:row>
      <xdr:rowOff>44450</xdr:rowOff>
    </xdr:from>
    <xdr:to>
      <xdr:col>102</xdr:col>
      <xdr:colOff>114300</xdr:colOff>
      <xdr:row>99</xdr:row>
      <xdr:rowOff>44450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155575</xdr:rowOff>
    </xdr:from>
    <xdr:to>
      <xdr:col>102</xdr:col>
      <xdr:colOff>165100</xdr:colOff>
      <xdr:row>99</xdr:row>
      <xdr:rowOff>85725</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9494500" y="1695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97</xdr:row>
      <xdr:rowOff>102252</xdr:rowOff>
    </xdr:from>
    <xdr:ext cx="313932"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88333" y="16732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18605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86377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531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98</xdr:row>
      <xdr:rowOff>135717</xdr:rowOff>
    </xdr:from>
    <xdr:ext cx="249299" cy="259045"/>
    <xdr:sp macro="" textlink="">
      <xdr:nvSpPr>
        <xdr:cNvPr id="930" name="前年度繰上充用金該当値テキスト">
          <a:extLst>
            <a:ext uri="{FF2B5EF4-FFF2-40B4-BE49-F238E27FC236}">
              <a16:creationId xmlns:a16="http://schemas.microsoft.com/office/drawing/2014/main" id="{00000000-0008-0000-0600-0000A2030000}"/>
            </a:ext>
          </a:extLst>
        </xdr:cNvPr>
        <xdr:cNvSpPr txBox="1"/>
      </xdr:nvSpPr>
      <xdr:spPr>
        <a:xfrm>
          <a:off x="22212300" y="16937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165100</xdr:rowOff>
    </xdr:from>
    <xdr:to>
      <xdr:col>112</xdr:col>
      <xdr:colOff>38100</xdr:colOff>
      <xdr:row>99</xdr:row>
      <xdr:rowOff>95250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86377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1198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165100</xdr:rowOff>
    </xdr:from>
    <xdr:to>
      <xdr:col>107</xdr:col>
      <xdr:colOff>101600</xdr:colOff>
      <xdr:row>99</xdr:row>
      <xdr:rowOff>95250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86377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20309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165100</xdr:rowOff>
    </xdr:from>
    <xdr:to>
      <xdr:col>102</xdr:col>
      <xdr:colOff>165100</xdr:colOff>
      <xdr:row>99</xdr:row>
      <xdr:rowOff>95250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86377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9420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97</xdr:row>
      <xdr:rowOff>111777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18531650"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「扶助費」については、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R04</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年度では減少したものの、介護給付費や障がい者福祉関連で増加傾向にあり、</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近年は</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類似団体平均を上回っている。今後</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も</a:t>
          </a:r>
          <a:r>
            <a:rPr kumimoji="1" lang="ja-JP" altLang="ja-JP" sz="1200" baseline="0">
              <a:solidFill>
                <a:schemeClr val="dk1"/>
              </a:solidFill>
              <a:effectLst/>
              <a:latin typeface="ＭＳ Ｐゴシック" panose="020B0600070205080204" pitchFamily="50" charset="-128"/>
              <a:ea typeface="ＭＳ Ｐゴシック" panose="020B0600070205080204" pitchFamily="50" charset="-128"/>
              <a:cs typeface="+mn-cs"/>
            </a:rPr>
            <a:t>人口減少対策関連経費は一定額</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を見込むため</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、子ども・子育て施策へ財源を集中配分できるよう</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、積極的な受診勧奨や「介護保険計画」に基づく介護予防活動等により、高齢者や障がい者福祉関連の経常的な経費の抑制を図りたい。</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「補助費等」については、広域ごみ処理施設整備に係る負担金の増加により、</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で増加している。</a:t>
          </a:r>
          <a:endParaRPr lang="ja-JP" altLang="ja-JP" sz="1200">
            <a:effectLst/>
            <a:latin typeface="ＭＳ Ｐゴシック" panose="020B0600070205080204" pitchFamily="50" charset="-128"/>
            <a:ea typeface="ＭＳ Ｐゴシック" panose="020B0600070205080204" pitchFamily="50" charset="-128"/>
          </a:endParaRPr>
        </a:p>
        <a:p>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「普通建設事業費」については、</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京ヶ瀬小学校長寿命化等改修事業</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や笹神</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体育館大規模</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改修事業により、</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している。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公債費</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については、</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笹神中学校</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耐震補強改築事業及び</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笹神体育館整備</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事業</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に係る借入れの償還完了</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により、</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年度比で減少している。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新潟県阿賀野市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39,165
38,703
192.74
28,194,004
26,819,042
1,035,122
13,231,151
21,627,532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9.4
66.6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5641</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38299</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100838</xdr:rowOff>
    </xdr:from>
    <xdr:to>
      <xdr:col>24</xdr:col>
      <xdr:colOff>62865</xdr:colOff>
      <xdr:row>38</xdr:row>
      <xdr:rowOff>18705</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244338"/>
          <a:ext cx="1270" cy="12894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22532</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537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18705</xdr:rowOff>
    </xdr:from>
    <xdr:to>
      <xdr:col>24</xdr:col>
      <xdr:colOff>152400</xdr:colOff>
      <xdr:row>38</xdr:row>
      <xdr:rowOff>18705</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533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47515</xdr:rowOff>
    </xdr:from>
    <xdr:ext cx="534377"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019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100838</xdr:rowOff>
    </xdr:from>
    <xdr:to>
      <xdr:col>24</xdr:col>
      <xdr:colOff>152400</xdr:colOff>
      <xdr:row>30</xdr:row>
      <xdr:rowOff>100838</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244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9235</xdr:rowOff>
    </xdr:from>
    <xdr:to>
      <xdr:col>24</xdr:col>
      <xdr:colOff>63500</xdr:colOff>
      <xdr:row>38</xdr:row>
      <xdr:rowOff>22134</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6524335"/>
          <a:ext cx="838200" cy="12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33073</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603382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10196</xdr:rowOff>
    </xdr:from>
    <xdr:to>
      <xdr:col>24</xdr:col>
      <xdr:colOff>114300</xdr:colOff>
      <xdr:row>36</xdr:row>
      <xdr:rowOff>111796</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182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22134</xdr:rowOff>
    </xdr:from>
    <xdr:to>
      <xdr:col>19</xdr:col>
      <xdr:colOff>177800</xdr:colOff>
      <xdr:row>38</xdr:row>
      <xdr:rowOff>25400</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53723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37138</xdr:rowOff>
    </xdr:from>
    <xdr:to>
      <xdr:col>20</xdr:col>
      <xdr:colOff>38100</xdr:colOff>
      <xdr:row>36</xdr:row>
      <xdr:rowOff>138738</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209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155265</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5984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25400</xdr:rowOff>
    </xdr:from>
    <xdr:to>
      <xdr:col>15</xdr:col>
      <xdr:colOff>50800</xdr:colOff>
      <xdr:row>38</xdr:row>
      <xdr:rowOff>36830</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65405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57059</xdr:rowOff>
    </xdr:from>
    <xdr:to>
      <xdr:col>15</xdr:col>
      <xdr:colOff>101600</xdr:colOff>
      <xdr:row>36</xdr:row>
      <xdr:rowOff>158659</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229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3736</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6004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20012</xdr:rowOff>
    </xdr:from>
    <xdr:to>
      <xdr:col>10</xdr:col>
      <xdr:colOff>114300</xdr:colOff>
      <xdr:row>38</xdr:row>
      <xdr:rowOff>36830</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a:off x="1130300" y="6535112"/>
          <a:ext cx="889000" cy="16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66203</xdr:rowOff>
    </xdr:from>
    <xdr:to>
      <xdr:col>10</xdr:col>
      <xdr:colOff>165100</xdr:colOff>
      <xdr:row>36</xdr:row>
      <xdr:rowOff>167803</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238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12880</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6013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81389</xdr:rowOff>
    </xdr:from>
    <xdr:to>
      <xdr:col>6</xdr:col>
      <xdr:colOff>38100</xdr:colOff>
      <xdr:row>37</xdr:row>
      <xdr:rowOff>11539</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253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28066</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6028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129885</xdr:rowOff>
    </xdr:from>
    <xdr:to>
      <xdr:col>24</xdr:col>
      <xdr:colOff>114300</xdr:colOff>
      <xdr:row>38</xdr:row>
      <xdr:rowOff>60035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6473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44812</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6388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142784</xdr:rowOff>
    </xdr:from>
    <xdr:to>
      <xdr:col>20</xdr:col>
      <xdr:colOff>38100</xdr:colOff>
      <xdr:row>38</xdr:row>
      <xdr:rowOff>72934</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486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64061</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6579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146050</xdr:rowOff>
    </xdr:from>
    <xdr:to>
      <xdr:col>15</xdr:col>
      <xdr:colOff>101600</xdr:colOff>
      <xdr:row>38</xdr:row>
      <xdr:rowOff>76200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67327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6582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157480</xdr:rowOff>
    </xdr:from>
    <xdr:to>
      <xdr:col>10</xdr:col>
      <xdr:colOff>165100</xdr:colOff>
      <xdr:row>38</xdr:row>
      <xdr:rowOff>87630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50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78757</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6593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140662</xdr:rowOff>
    </xdr:from>
    <xdr:to>
      <xdr:col>6</xdr:col>
      <xdr:colOff>38100</xdr:colOff>
      <xdr:row>38</xdr:row>
      <xdr:rowOff>70811</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48431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61939</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6577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67564</xdr:rowOff>
    </xdr:from>
    <xdr:to>
      <xdr:col>24</xdr:col>
      <xdr:colOff>62865</xdr:colOff>
      <xdr:row>58</xdr:row>
      <xdr:rowOff>156214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640064"/>
          <a:ext cx="1270" cy="1460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160041</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10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156214</xdr:rowOff>
    </xdr:from>
    <xdr:to>
      <xdr:col>24</xdr:col>
      <xdr:colOff>152400</xdr:colOff>
      <xdr:row>58</xdr:row>
      <xdr:rowOff>156214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10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14241</xdr:rowOff>
    </xdr:from>
    <xdr:ext cx="690189"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4152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1,196,800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67564</xdr:rowOff>
    </xdr:from>
    <xdr:to>
      <xdr:col>24</xdr:col>
      <xdr:colOff>152400</xdr:colOff>
      <xdr:row>50</xdr:row>
      <xdr:rowOff>67564</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64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99192</xdr:rowOff>
    </xdr:from>
    <xdr:to>
      <xdr:col>24</xdr:col>
      <xdr:colOff>63500</xdr:colOff>
      <xdr:row>58</xdr:row>
      <xdr:rowOff>103894</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10043292"/>
          <a:ext cx="838200" cy="4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9871</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7825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158444</xdr:rowOff>
    </xdr:from>
    <xdr:to>
      <xdr:col>24</xdr:col>
      <xdr:colOff>114300</xdr:colOff>
      <xdr:row>58</xdr:row>
      <xdr:rowOff>88594</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93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99192</xdr:rowOff>
    </xdr:from>
    <xdr:to>
      <xdr:col>19</xdr:col>
      <xdr:colOff>177800</xdr:colOff>
      <xdr:row>58</xdr:row>
      <xdr:rowOff>123007</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908300" y="10043292"/>
          <a:ext cx="889000" cy="2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165064</xdr:rowOff>
    </xdr:from>
    <xdr:to>
      <xdr:col>20</xdr:col>
      <xdr:colOff>38100</xdr:colOff>
      <xdr:row>58</xdr:row>
      <xdr:rowOff>95214</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93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111741</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712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123007</xdr:rowOff>
    </xdr:from>
    <xdr:to>
      <xdr:col>15</xdr:col>
      <xdr:colOff>50800</xdr:colOff>
      <xdr:row>58</xdr:row>
      <xdr:rowOff>135127</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10067107"/>
          <a:ext cx="889000" cy="12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169532</xdr:rowOff>
    </xdr:from>
    <xdr:to>
      <xdr:col>15</xdr:col>
      <xdr:colOff>101600</xdr:colOff>
      <xdr:row>58</xdr:row>
      <xdr:rowOff>99682</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94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116209</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7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21075</xdr:rowOff>
    </xdr:from>
    <xdr:to>
      <xdr:col>10</xdr:col>
      <xdr:colOff>114300</xdr:colOff>
      <xdr:row>58</xdr:row>
      <xdr:rowOff>135127</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9965175"/>
          <a:ext cx="889000" cy="114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166026</xdr:rowOff>
    </xdr:from>
    <xdr:to>
      <xdr:col>10</xdr:col>
      <xdr:colOff>165100</xdr:colOff>
      <xdr:row>58</xdr:row>
      <xdr:rowOff>96176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9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112703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713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72945</xdr:rowOff>
    </xdr:from>
    <xdr:to>
      <xdr:col>6</xdr:col>
      <xdr:colOff>38100</xdr:colOff>
      <xdr:row>58</xdr:row>
      <xdr:rowOff>3095</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845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19622</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620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53094</xdr:rowOff>
    </xdr:from>
    <xdr:to>
      <xdr:col>24</xdr:col>
      <xdr:colOff>114300</xdr:colOff>
      <xdr:row>58</xdr:row>
      <xdr:rowOff>154694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99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139471</xdr:rowOff>
    </xdr:from>
    <xdr:ext cx="534377"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912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48392</xdr:rowOff>
    </xdr:from>
    <xdr:to>
      <xdr:col>20</xdr:col>
      <xdr:colOff>38100</xdr:colOff>
      <xdr:row>58</xdr:row>
      <xdr:rowOff>149992</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992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141119</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530111" y="10085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72207</xdr:rowOff>
    </xdr:from>
    <xdr:to>
      <xdr:col>15</xdr:col>
      <xdr:colOff>101600</xdr:colOff>
      <xdr:row>59</xdr:row>
      <xdr:rowOff>2357</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10016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164934</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41111" y="10109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84327</xdr:rowOff>
    </xdr:from>
    <xdr:to>
      <xdr:col>10</xdr:col>
      <xdr:colOff>165100</xdr:colOff>
      <xdr:row>59</xdr:row>
      <xdr:rowOff>14477</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10028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5604</xdr:rowOff>
    </xdr:from>
    <xdr:ext cx="534377"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52111" y="10121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141725</xdr:rowOff>
    </xdr:from>
    <xdr:to>
      <xdr:col>6</xdr:col>
      <xdr:colOff>38100</xdr:colOff>
      <xdr:row>58</xdr:row>
      <xdr:rowOff>71875</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914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63002</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10007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200,064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3" name="テキスト ボックス 172">
          <a:extLst>
            <a:ext uri="{FF2B5EF4-FFF2-40B4-BE49-F238E27FC236}">
              <a16:creationId xmlns:a16="http://schemas.microsoft.com/office/drawing/2014/main" id="{00000000-0008-0000-0700-0000AD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民生費グラフ枠">
          <a:extLst>
            <a:ext uri="{FF2B5EF4-FFF2-40B4-BE49-F238E27FC236}">
              <a16:creationId xmlns:a16="http://schemas.microsoft.com/office/drawing/2014/main" id="{00000000-0008-0000-0700-0000AE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18304</xdr:rowOff>
    </xdr:from>
    <xdr:to>
      <xdr:col>24</xdr:col>
      <xdr:colOff>62865</xdr:colOff>
      <xdr:row>78</xdr:row>
      <xdr:rowOff>54899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4633595" y="12191254"/>
          <a:ext cx="1270" cy="1236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58726</xdr:rowOff>
    </xdr:from>
    <xdr:ext cx="599010" cy="259045"/>
    <xdr:sp macro="" textlink="">
      <xdr:nvSpPr>
        <xdr:cNvPr id="176" name="民生費最小値テキスト">
          <a:extLst>
            <a:ext uri="{FF2B5EF4-FFF2-40B4-BE49-F238E27FC236}">
              <a16:creationId xmlns:a16="http://schemas.microsoft.com/office/drawing/2014/main" id="{00000000-0008-0000-0700-0000B0000000}"/>
            </a:ext>
          </a:extLst>
        </xdr:cNvPr>
        <xdr:cNvSpPr txBox="1"/>
      </xdr:nvSpPr>
      <xdr:spPr>
        <a:xfrm>
          <a:off x="4686300" y="1343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54899</xdr:rowOff>
    </xdr:from>
    <xdr:to>
      <xdr:col>24</xdr:col>
      <xdr:colOff>152400</xdr:colOff>
      <xdr:row>78</xdr:row>
      <xdr:rowOff>54899</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3427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136431</xdr:rowOff>
    </xdr:from>
    <xdr:ext cx="599010" cy="259045"/>
    <xdr:sp macro="" textlink="">
      <xdr:nvSpPr>
        <xdr:cNvPr id="178" name="民生費最大値テキスト">
          <a:extLst>
            <a:ext uri="{FF2B5EF4-FFF2-40B4-BE49-F238E27FC236}">
              <a16:creationId xmlns:a16="http://schemas.microsoft.com/office/drawing/2014/main" id="{00000000-0008-0000-0700-0000B2000000}"/>
            </a:ext>
          </a:extLst>
        </xdr:cNvPr>
        <xdr:cNvSpPr txBox="1"/>
      </xdr:nvSpPr>
      <xdr:spPr>
        <a:xfrm>
          <a:off x="4686300" y="11966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544,673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18304</xdr:rowOff>
    </xdr:from>
    <xdr:to>
      <xdr:col>24</xdr:col>
      <xdr:colOff>152400</xdr:colOff>
      <xdr:row>71</xdr:row>
      <xdr:rowOff>18304</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4546600" y="12191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153256</xdr:rowOff>
    </xdr:from>
    <xdr:to>
      <xdr:col>24</xdr:col>
      <xdr:colOff>63500</xdr:colOff>
      <xdr:row>78</xdr:row>
      <xdr:rowOff>26788</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3797300" y="13354906"/>
          <a:ext cx="838200" cy="44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162324</xdr:rowOff>
    </xdr:from>
    <xdr:ext cx="599010" cy="259045"/>
    <xdr:sp macro="" textlink="">
      <xdr:nvSpPr>
        <xdr:cNvPr id="181" name="民生費平均値テキスト">
          <a:extLst>
            <a:ext uri="{FF2B5EF4-FFF2-40B4-BE49-F238E27FC236}">
              <a16:creationId xmlns:a16="http://schemas.microsoft.com/office/drawing/2014/main" id="{00000000-0008-0000-0700-0000B5000000}"/>
            </a:ext>
          </a:extLst>
        </xdr:cNvPr>
        <xdr:cNvSpPr txBox="1"/>
      </xdr:nvSpPr>
      <xdr:spPr>
        <a:xfrm>
          <a:off x="4686300" y="13021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139447</xdr:rowOff>
    </xdr:from>
    <xdr:to>
      <xdr:col>24</xdr:col>
      <xdr:colOff>114300</xdr:colOff>
      <xdr:row>77</xdr:row>
      <xdr:rowOff>69597</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4584700" y="1316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14244</xdr:rowOff>
    </xdr:from>
    <xdr:to>
      <xdr:col>19</xdr:col>
      <xdr:colOff>177800</xdr:colOff>
      <xdr:row>78</xdr:row>
      <xdr:rowOff>26788</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908300" y="13387344"/>
          <a:ext cx="889000" cy="12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169994</xdr:rowOff>
    </xdr:from>
    <xdr:to>
      <xdr:col>20</xdr:col>
      <xdr:colOff>38100</xdr:colOff>
      <xdr:row>77</xdr:row>
      <xdr:rowOff>100144</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3746500" y="13200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116671</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3497795" y="12975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164822</xdr:rowOff>
    </xdr:from>
    <xdr:to>
      <xdr:col>15</xdr:col>
      <xdr:colOff>50800</xdr:colOff>
      <xdr:row>78</xdr:row>
      <xdr:rowOff>14244</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a:off x="2019300" y="13366472"/>
          <a:ext cx="889000" cy="20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39026</xdr:rowOff>
    </xdr:from>
    <xdr:to>
      <xdr:col>15</xdr:col>
      <xdr:colOff>101600</xdr:colOff>
      <xdr:row>77</xdr:row>
      <xdr:rowOff>140626</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2857500" y="1324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157153</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608795" y="13015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164822</xdr:rowOff>
    </xdr:from>
    <xdr:to>
      <xdr:col>10</xdr:col>
      <xdr:colOff>114300</xdr:colOff>
      <xdr:row>78</xdr:row>
      <xdr:rowOff>76553</xdr:rowOff>
    </xdr:to>
    <xdr:cxnSp macro="">
      <xdr:nvCxnSpPr>
        <xdr:cNvPr id="189" name="直線コネクタ 188">
          <a:extLst>
            <a:ext uri="{FF2B5EF4-FFF2-40B4-BE49-F238E27FC236}">
              <a16:creationId xmlns:a16="http://schemas.microsoft.com/office/drawing/2014/main" id="{00000000-0008-0000-0700-0000BD000000}"/>
            </a:ext>
          </a:extLst>
        </xdr:cNvPr>
        <xdr:cNvCxnSpPr/>
      </xdr:nvCxnSpPr>
      <xdr:spPr>
        <a:xfrm flipV="1">
          <a:off x="1130300" y="13366472"/>
          <a:ext cx="889000" cy="83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10209</xdr:rowOff>
    </xdr:from>
    <xdr:to>
      <xdr:col>10</xdr:col>
      <xdr:colOff>165100</xdr:colOff>
      <xdr:row>77</xdr:row>
      <xdr:rowOff>111809</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968500" y="1321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128336</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719795" y="12987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128950</xdr:rowOff>
    </xdr:from>
    <xdr:to>
      <xdr:col>6</xdr:col>
      <xdr:colOff>38100</xdr:colOff>
      <xdr:row>78</xdr:row>
      <xdr:rowOff>59100</xdr:rowOff>
    </xdr:to>
    <xdr:sp macro="" textlink="">
      <xdr:nvSpPr>
        <xdr:cNvPr id="192" name="フローチャート: 判断 191">
          <a:extLst>
            <a:ext uri="{FF2B5EF4-FFF2-40B4-BE49-F238E27FC236}">
              <a16:creationId xmlns:a16="http://schemas.microsoft.com/office/drawing/2014/main" id="{00000000-0008-0000-0700-0000C0000000}"/>
            </a:ext>
          </a:extLst>
        </xdr:cNvPr>
        <xdr:cNvSpPr/>
      </xdr:nvSpPr>
      <xdr:spPr>
        <a:xfrm>
          <a:off x="1079500" y="1333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75627</xdr:rowOff>
    </xdr:from>
    <xdr:ext cx="59901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830795" y="13105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102456</xdr:rowOff>
    </xdr:from>
    <xdr:to>
      <xdr:col>24</xdr:col>
      <xdr:colOff>114300</xdr:colOff>
      <xdr:row>78</xdr:row>
      <xdr:rowOff>32606</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4584700" y="13304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17383</xdr:rowOff>
    </xdr:from>
    <xdr:ext cx="599010" cy="259045"/>
    <xdr:sp macro="" textlink="">
      <xdr:nvSpPr>
        <xdr:cNvPr id="200" name="民生費該当値テキスト">
          <a:extLst>
            <a:ext uri="{FF2B5EF4-FFF2-40B4-BE49-F238E27FC236}">
              <a16:creationId xmlns:a16="http://schemas.microsoft.com/office/drawing/2014/main" id="{00000000-0008-0000-0700-0000C8000000}"/>
            </a:ext>
          </a:extLst>
        </xdr:cNvPr>
        <xdr:cNvSpPr txBox="1"/>
      </xdr:nvSpPr>
      <xdr:spPr>
        <a:xfrm>
          <a:off x="4686300" y="132190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188,349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147438</xdr:rowOff>
    </xdr:from>
    <xdr:to>
      <xdr:col>20</xdr:col>
      <xdr:colOff>38100</xdr:colOff>
      <xdr:row>78</xdr:row>
      <xdr:rowOff>77588</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3746500" y="13349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68715</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3497795" y="13441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134894</xdr:rowOff>
    </xdr:from>
    <xdr:to>
      <xdr:col>15</xdr:col>
      <xdr:colOff>101600</xdr:colOff>
      <xdr:row>78</xdr:row>
      <xdr:rowOff>65044</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2857500" y="1333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56171</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2608795" y="13429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114022</xdr:rowOff>
    </xdr:from>
    <xdr:to>
      <xdr:col>10</xdr:col>
      <xdr:colOff>165100</xdr:colOff>
      <xdr:row>78</xdr:row>
      <xdr:rowOff>44172</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968500" y="13315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35299</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1719795" y="13408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25753</xdr:rowOff>
    </xdr:from>
    <xdr:to>
      <xdr:col>6</xdr:col>
      <xdr:colOff>38100</xdr:colOff>
      <xdr:row>78</xdr:row>
      <xdr:rowOff>127353</xdr:rowOff>
    </xdr:to>
    <xdr:sp macro="" textlink="">
      <xdr:nvSpPr>
        <xdr:cNvPr id="207" name="楕円 206">
          <a:extLst>
            <a:ext uri="{FF2B5EF4-FFF2-40B4-BE49-F238E27FC236}">
              <a16:creationId xmlns:a16="http://schemas.microsoft.com/office/drawing/2014/main" id="{00000000-0008-0000-0700-0000CF000000}"/>
            </a:ext>
          </a:extLst>
        </xdr:cNvPr>
        <xdr:cNvSpPr/>
      </xdr:nvSpPr>
      <xdr:spPr>
        <a:xfrm>
          <a:off x="1079500" y="13398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118480</xdr:rowOff>
    </xdr:from>
    <xdr:ext cx="599010" cy="259045"/>
    <xdr:sp macro="" textlink="">
      <xdr:nvSpPr>
        <xdr:cNvPr id="208" name="テキスト ボックス 207">
          <a:extLst>
            <a:ext uri="{FF2B5EF4-FFF2-40B4-BE49-F238E27FC236}">
              <a16:creationId xmlns:a16="http://schemas.microsoft.com/office/drawing/2014/main" id="{00000000-0008-0000-0700-0000D0000000}"/>
            </a:ext>
          </a:extLst>
        </xdr:cNvPr>
        <xdr:cNvSpPr txBox="1"/>
      </xdr:nvSpPr>
      <xdr:spPr>
        <a:xfrm>
          <a:off x="830795" y="13491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96</xdr:row>
      <xdr:rowOff>144434</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6603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94</xdr:row>
      <xdr:rowOff>160763</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6277063"/>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93</xdr:row>
      <xdr:rowOff>5641</xdr:rowOff>
    </xdr:from>
    <xdr:ext cx="685572"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76428" y="15950491"/>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91</xdr:row>
      <xdr:rowOff>21970</xdr:rowOff>
    </xdr:from>
    <xdr:ext cx="685572"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76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32" name="テキスト ボックス 231">
          <a:extLst>
            <a:ext uri="{FF2B5EF4-FFF2-40B4-BE49-F238E27FC236}">
              <a16:creationId xmlns:a16="http://schemas.microsoft.com/office/drawing/2014/main" id="{00000000-0008-0000-0700-0000E8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衛生費グラフ枠">
          <a:extLst>
            <a:ext uri="{FF2B5EF4-FFF2-40B4-BE49-F238E27FC236}">
              <a16:creationId xmlns:a16="http://schemas.microsoft.com/office/drawing/2014/main" id="{00000000-0008-0000-0700-0000E9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28029</xdr:rowOff>
    </xdr:from>
    <xdr:to>
      <xdr:col>24</xdr:col>
      <xdr:colOff>62865</xdr:colOff>
      <xdr:row>99</xdr:row>
      <xdr:rowOff>89841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4633595" y="15458529"/>
          <a:ext cx="1270" cy="1604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130772</xdr:rowOff>
    </xdr:from>
    <xdr:ext cx="534377" cy="259045"/>
    <xdr:sp macro="" textlink="">
      <xdr:nvSpPr>
        <xdr:cNvPr id="235" name="衛生費最小値テキスト">
          <a:extLst>
            <a:ext uri="{FF2B5EF4-FFF2-40B4-BE49-F238E27FC236}">
              <a16:creationId xmlns:a16="http://schemas.microsoft.com/office/drawing/2014/main" id="{00000000-0008-0000-0700-0000EB000000}"/>
            </a:ext>
          </a:extLst>
        </xdr:cNvPr>
        <xdr:cNvSpPr txBox="1"/>
      </xdr:nvSpPr>
      <xdr:spPr>
        <a:xfrm>
          <a:off x="4686300" y="1710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89841</xdr:rowOff>
    </xdr:from>
    <xdr:to>
      <xdr:col>24</xdr:col>
      <xdr:colOff>152400</xdr:colOff>
      <xdr:row>99</xdr:row>
      <xdr:rowOff>89841</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706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146156</xdr:rowOff>
    </xdr:from>
    <xdr:ext cx="690189" cy="259045"/>
    <xdr:sp macro="" textlink="">
      <xdr:nvSpPr>
        <xdr:cNvPr id="237" name="衛生費最大値テキスト">
          <a:extLst>
            <a:ext uri="{FF2B5EF4-FFF2-40B4-BE49-F238E27FC236}">
              <a16:creationId xmlns:a16="http://schemas.microsoft.com/office/drawing/2014/main" id="{00000000-0008-0000-0700-0000ED000000}"/>
            </a:ext>
          </a:extLst>
        </xdr:cNvPr>
        <xdr:cNvSpPr txBox="1"/>
      </xdr:nvSpPr>
      <xdr:spPr>
        <a:xfrm>
          <a:off x="4686300" y="152337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4,941,950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28029</xdr:rowOff>
    </xdr:from>
    <xdr:to>
      <xdr:col>24</xdr:col>
      <xdr:colOff>152400</xdr:colOff>
      <xdr:row>90</xdr:row>
      <xdr:rowOff>28029</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4546600" y="15458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59472</xdr:rowOff>
    </xdr:from>
    <xdr:to>
      <xdr:col>24</xdr:col>
      <xdr:colOff>63500</xdr:colOff>
      <xdr:row>99</xdr:row>
      <xdr:rowOff>71802</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3797300" y="17033022"/>
          <a:ext cx="838200" cy="12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3771</xdr:rowOff>
    </xdr:from>
    <xdr:ext cx="534377" cy="259045"/>
    <xdr:sp macro="" textlink="">
      <xdr:nvSpPr>
        <xdr:cNvPr id="240" name="衛生費平均値テキスト">
          <a:extLst>
            <a:ext uri="{FF2B5EF4-FFF2-40B4-BE49-F238E27FC236}">
              <a16:creationId xmlns:a16="http://schemas.microsoft.com/office/drawing/2014/main" id="{00000000-0008-0000-0700-0000F0000000}"/>
            </a:ext>
          </a:extLst>
        </xdr:cNvPr>
        <xdr:cNvSpPr txBox="1"/>
      </xdr:nvSpPr>
      <xdr:spPr>
        <a:xfrm>
          <a:off x="4686300" y="16977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25344</xdr:rowOff>
    </xdr:from>
    <xdr:to>
      <xdr:col>24</xdr:col>
      <xdr:colOff>114300</xdr:colOff>
      <xdr:row>99</xdr:row>
      <xdr:rowOff>126944</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4584700" y="16998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71802</xdr:rowOff>
    </xdr:from>
    <xdr:to>
      <xdr:col>19</xdr:col>
      <xdr:colOff>177800</xdr:colOff>
      <xdr:row>99</xdr:row>
      <xdr:rowOff>77702</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908300" y="17045352"/>
          <a:ext cx="889000" cy="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99</xdr:row>
      <xdr:rowOff>25888</xdr:rowOff>
    </xdr:from>
    <xdr:to>
      <xdr:col>20</xdr:col>
      <xdr:colOff>38100</xdr:colOff>
      <xdr:row>99</xdr:row>
      <xdr:rowOff>127488</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3746500" y="1699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118615</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3530111" y="17092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77702</xdr:rowOff>
    </xdr:from>
    <xdr:to>
      <xdr:col>15</xdr:col>
      <xdr:colOff>50800</xdr:colOff>
      <xdr:row>99</xdr:row>
      <xdr:rowOff>79611</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2019300" y="17051252"/>
          <a:ext cx="889000" cy="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26574</xdr:rowOff>
    </xdr:from>
    <xdr:to>
      <xdr:col>15</xdr:col>
      <xdr:colOff>101600</xdr:colOff>
      <xdr:row>99</xdr:row>
      <xdr:rowOff>128174</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2857500" y="1700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144701</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641111" y="16775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79611</xdr:rowOff>
    </xdr:from>
    <xdr:to>
      <xdr:col>10</xdr:col>
      <xdr:colOff>114300</xdr:colOff>
      <xdr:row>99</xdr:row>
      <xdr:rowOff>85035</xdr:rowOff>
    </xdr:to>
    <xdr:cxnSp macro="">
      <xdr:nvCxnSpPr>
        <xdr:cNvPr id="248" name="直線コネクタ 247">
          <a:extLst>
            <a:ext uri="{FF2B5EF4-FFF2-40B4-BE49-F238E27FC236}">
              <a16:creationId xmlns:a16="http://schemas.microsoft.com/office/drawing/2014/main" id="{00000000-0008-0000-0700-0000F8000000}"/>
            </a:ext>
          </a:extLst>
        </xdr:cNvPr>
        <xdr:cNvCxnSpPr/>
      </xdr:nvCxnSpPr>
      <xdr:spPr>
        <a:xfrm flipV="1">
          <a:off x="1130300" y="17053161"/>
          <a:ext cx="889000" cy="5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26995</xdr:rowOff>
    </xdr:from>
    <xdr:to>
      <xdr:col>10</xdr:col>
      <xdr:colOff>165100</xdr:colOff>
      <xdr:row>99</xdr:row>
      <xdr:rowOff>128595</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968500" y="1700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145122</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752111" y="1677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30305</xdr:rowOff>
    </xdr:from>
    <xdr:to>
      <xdr:col>6</xdr:col>
      <xdr:colOff>38100</xdr:colOff>
      <xdr:row>99</xdr:row>
      <xdr:rowOff>131905</xdr:rowOff>
    </xdr:to>
    <xdr:sp macro="" textlink="">
      <xdr:nvSpPr>
        <xdr:cNvPr id="251" name="フローチャート: 判断 250">
          <a:extLst>
            <a:ext uri="{FF2B5EF4-FFF2-40B4-BE49-F238E27FC236}">
              <a16:creationId xmlns:a16="http://schemas.microsoft.com/office/drawing/2014/main" id="{00000000-0008-0000-0700-0000FB000000}"/>
            </a:ext>
          </a:extLst>
        </xdr:cNvPr>
        <xdr:cNvSpPr/>
      </xdr:nvSpPr>
      <xdr:spPr>
        <a:xfrm>
          <a:off x="1079500" y="17003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148432</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863111" y="16779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8672</xdr:rowOff>
    </xdr:from>
    <xdr:to>
      <xdr:col>24</xdr:col>
      <xdr:colOff>114300</xdr:colOff>
      <xdr:row>99</xdr:row>
      <xdr:rowOff>110272</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4584700" y="16982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139499</xdr:rowOff>
    </xdr:from>
    <xdr:ext cx="599010" cy="259045"/>
    <xdr:sp macro="" textlink="">
      <xdr:nvSpPr>
        <xdr:cNvPr id="259" name="衛生費該当値テキスト">
          <a:extLst>
            <a:ext uri="{FF2B5EF4-FFF2-40B4-BE49-F238E27FC236}">
              <a16:creationId xmlns:a16="http://schemas.microsoft.com/office/drawing/2014/main" id="{00000000-0008-0000-0700-000003010000}"/>
            </a:ext>
          </a:extLst>
        </xdr:cNvPr>
        <xdr:cNvSpPr txBox="1"/>
      </xdr:nvSpPr>
      <xdr:spPr>
        <a:xfrm>
          <a:off x="4686300" y="16770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99</xdr:row>
      <xdr:rowOff>21002</xdr:rowOff>
    </xdr:from>
    <xdr:to>
      <xdr:col>20</xdr:col>
      <xdr:colOff>38100</xdr:colOff>
      <xdr:row>99</xdr:row>
      <xdr:rowOff>122602</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3746500" y="16994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139129</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3530111" y="16769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99</xdr:row>
      <xdr:rowOff>26902</xdr:rowOff>
    </xdr:from>
    <xdr:to>
      <xdr:col>15</xdr:col>
      <xdr:colOff>101600</xdr:colOff>
      <xdr:row>99</xdr:row>
      <xdr:rowOff>128502</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2857500" y="17000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119629</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2641111" y="17093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99</xdr:row>
      <xdr:rowOff>28811</xdr:rowOff>
    </xdr:from>
    <xdr:to>
      <xdr:col>10</xdr:col>
      <xdr:colOff>165100</xdr:colOff>
      <xdr:row>99</xdr:row>
      <xdr:rowOff>130411</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968500" y="17002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121538</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1752111" y="17095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34235</xdr:rowOff>
    </xdr:from>
    <xdr:to>
      <xdr:col>6</xdr:col>
      <xdr:colOff>38100</xdr:colOff>
      <xdr:row>99</xdr:row>
      <xdr:rowOff>135835</xdr:rowOff>
    </xdr:to>
    <xdr:sp macro="" textlink="">
      <xdr:nvSpPr>
        <xdr:cNvPr id="266" name="楕円 265">
          <a:extLst>
            <a:ext uri="{FF2B5EF4-FFF2-40B4-BE49-F238E27FC236}">
              <a16:creationId xmlns:a16="http://schemas.microsoft.com/office/drawing/2014/main" id="{00000000-0008-0000-0700-00000A010000}"/>
            </a:ext>
          </a:extLst>
        </xdr:cNvPr>
        <xdr:cNvSpPr/>
      </xdr:nvSpPr>
      <xdr:spPr>
        <a:xfrm>
          <a:off x="1079500" y="1700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126962</xdr:rowOff>
    </xdr:from>
    <xdr:ext cx="534377" cy="259045"/>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863111" y="17100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a:extLst>
            <a:ext uri="{FF2B5EF4-FFF2-40B4-BE49-F238E27FC236}">
              <a16:creationId xmlns:a16="http://schemas.microsoft.com/office/drawing/2014/main" id="{00000000-0008-0000-0700-000013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労働費グラフ枠">
          <a:extLst>
            <a:ext uri="{FF2B5EF4-FFF2-40B4-BE49-F238E27FC236}">
              <a16:creationId xmlns:a16="http://schemas.microsoft.com/office/drawing/2014/main" id="{00000000-0008-0000-0700-000024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116187</xdr:rowOff>
    </xdr:from>
    <xdr:to>
      <xdr:col>54</xdr:col>
      <xdr:colOff>189865</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10475595" y="5259687"/>
          <a:ext cx="1270" cy="1525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4" name="労働費最小値テキスト">
          <a:extLst>
            <a:ext uri="{FF2B5EF4-FFF2-40B4-BE49-F238E27FC236}">
              <a16:creationId xmlns:a16="http://schemas.microsoft.com/office/drawing/2014/main" id="{00000000-0008-0000-0700-000026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62864</xdr:rowOff>
    </xdr:from>
    <xdr:ext cx="469744" cy="259045"/>
    <xdr:sp macro="" textlink="">
      <xdr:nvSpPr>
        <xdr:cNvPr id="296" name="労働費最大値テキスト">
          <a:extLst>
            <a:ext uri="{FF2B5EF4-FFF2-40B4-BE49-F238E27FC236}">
              <a16:creationId xmlns:a16="http://schemas.microsoft.com/office/drawing/2014/main" id="{00000000-0008-0000-0700-000028010000}"/>
            </a:ext>
          </a:extLst>
        </xdr:cNvPr>
        <xdr:cNvSpPr txBox="1"/>
      </xdr:nvSpPr>
      <xdr:spPr>
        <a:xfrm>
          <a:off x="10528300" y="5034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116187</xdr:rowOff>
    </xdr:from>
    <xdr:to>
      <xdr:col>55</xdr:col>
      <xdr:colOff>88900</xdr:colOff>
      <xdr:row>30</xdr:row>
      <xdr:rowOff>116187</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10388600" y="525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103450</xdr:rowOff>
    </xdr:from>
    <xdr:to>
      <xdr:col>55</xdr:col>
      <xdr:colOff>0</xdr:colOff>
      <xdr:row>38</xdr:row>
      <xdr:rowOff>105084</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9639300" y="6618550"/>
          <a:ext cx="8382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127126</xdr:rowOff>
    </xdr:from>
    <xdr:ext cx="378565" cy="259045"/>
    <xdr:sp macro="" textlink="">
      <xdr:nvSpPr>
        <xdr:cNvPr id="299" name="労働費平均値テキスト">
          <a:extLst>
            <a:ext uri="{FF2B5EF4-FFF2-40B4-BE49-F238E27FC236}">
              <a16:creationId xmlns:a16="http://schemas.microsoft.com/office/drawing/2014/main" id="{00000000-0008-0000-0700-00002B010000}"/>
            </a:ext>
          </a:extLst>
        </xdr:cNvPr>
        <xdr:cNvSpPr txBox="1"/>
      </xdr:nvSpPr>
      <xdr:spPr>
        <a:xfrm>
          <a:off x="10528300" y="629932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104249</xdr:rowOff>
    </xdr:from>
    <xdr:to>
      <xdr:col>55</xdr:col>
      <xdr:colOff>50800</xdr:colOff>
      <xdr:row>38</xdr:row>
      <xdr:rowOff>34399</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104267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105084</xdr:rowOff>
    </xdr:from>
    <xdr:to>
      <xdr:col>50</xdr:col>
      <xdr:colOff>114300</xdr:colOff>
      <xdr:row>38</xdr:row>
      <xdr:rowOff>105737</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flipV="1">
          <a:off x="8750300" y="6620184"/>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132007</xdr:rowOff>
    </xdr:from>
    <xdr:to>
      <xdr:col>50</xdr:col>
      <xdr:colOff>165100</xdr:colOff>
      <xdr:row>38</xdr:row>
      <xdr:rowOff>62157</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9588500" y="6475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78684</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50017" y="62508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105737</xdr:rowOff>
    </xdr:from>
    <xdr:to>
      <xdr:col>45</xdr:col>
      <xdr:colOff>177800</xdr:colOff>
      <xdr:row>38</xdr:row>
      <xdr:rowOff>110635</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flipV="1">
          <a:off x="7861300" y="6620837"/>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119271</xdr:rowOff>
    </xdr:from>
    <xdr:to>
      <xdr:col>46</xdr:col>
      <xdr:colOff>38100</xdr:colOff>
      <xdr:row>38</xdr:row>
      <xdr:rowOff>49421</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8699500" y="646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65948</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61017" y="62381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110635</xdr:rowOff>
    </xdr:from>
    <xdr:to>
      <xdr:col>41</xdr:col>
      <xdr:colOff>50800</xdr:colOff>
      <xdr:row>38</xdr:row>
      <xdr:rowOff>111615</xdr:rowOff>
    </xdr:to>
    <xdr:cxnSp macro="">
      <xdr:nvCxnSpPr>
        <xdr:cNvPr id="307" name="直線コネクタ 306">
          <a:extLst>
            <a:ext uri="{FF2B5EF4-FFF2-40B4-BE49-F238E27FC236}">
              <a16:creationId xmlns:a16="http://schemas.microsoft.com/office/drawing/2014/main" id="{00000000-0008-0000-0700-000033010000}"/>
            </a:ext>
          </a:extLst>
        </xdr:cNvPr>
        <xdr:cNvCxnSpPr/>
      </xdr:nvCxnSpPr>
      <xdr:spPr>
        <a:xfrm flipV="1">
          <a:off x="6972300" y="6625735"/>
          <a:ext cx="889000" cy="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132987</xdr:rowOff>
    </xdr:from>
    <xdr:to>
      <xdr:col>41</xdr:col>
      <xdr:colOff>101600</xdr:colOff>
      <xdr:row>38</xdr:row>
      <xdr:rowOff>63137</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7810500" y="647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79664</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2017" y="62518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53957</xdr:rowOff>
    </xdr:from>
    <xdr:to>
      <xdr:col>36</xdr:col>
      <xdr:colOff>165100</xdr:colOff>
      <xdr:row>37</xdr:row>
      <xdr:rowOff>155557</xdr:rowOff>
    </xdr:to>
    <xdr:sp macro="" textlink="">
      <xdr:nvSpPr>
        <xdr:cNvPr id="310" name="フローチャート: 判断 309">
          <a:extLst>
            <a:ext uri="{FF2B5EF4-FFF2-40B4-BE49-F238E27FC236}">
              <a16:creationId xmlns:a16="http://schemas.microsoft.com/office/drawing/2014/main" id="{00000000-0008-0000-0700-000036010000}"/>
            </a:ext>
          </a:extLst>
        </xdr:cNvPr>
        <xdr:cNvSpPr/>
      </xdr:nvSpPr>
      <xdr:spPr>
        <a:xfrm>
          <a:off x="6921500" y="6397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634</xdr:rowOff>
    </xdr:from>
    <xdr:ext cx="469744"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37428" y="6172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52650</xdr:rowOff>
    </xdr:from>
    <xdr:to>
      <xdr:col>55</xdr:col>
      <xdr:colOff>50800</xdr:colOff>
      <xdr:row>38</xdr:row>
      <xdr:rowOff>154250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10426700" y="6567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31077</xdr:rowOff>
    </xdr:from>
    <xdr:ext cx="378565" cy="259045"/>
    <xdr:sp macro="" textlink="">
      <xdr:nvSpPr>
        <xdr:cNvPr id="318" name="労働費該当値テキスト">
          <a:extLst>
            <a:ext uri="{FF2B5EF4-FFF2-40B4-BE49-F238E27FC236}">
              <a16:creationId xmlns:a16="http://schemas.microsoft.com/office/drawing/2014/main" id="{00000000-0008-0000-0700-00003E010000}"/>
            </a:ext>
          </a:extLst>
        </xdr:cNvPr>
        <xdr:cNvSpPr txBox="1"/>
      </xdr:nvSpPr>
      <xdr:spPr>
        <a:xfrm>
          <a:off x="10528300" y="65461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54284</xdr:rowOff>
    </xdr:from>
    <xdr:to>
      <xdr:col>50</xdr:col>
      <xdr:colOff>165100</xdr:colOff>
      <xdr:row>38</xdr:row>
      <xdr:rowOff>155884</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9588500" y="6569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147011</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9450017" y="66621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54937</xdr:rowOff>
    </xdr:from>
    <xdr:to>
      <xdr:col>46</xdr:col>
      <xdr:colOff>38100</xdr:colOff>
      <xdr:row>38</xdr:row>
      <xdr:rowOff>156537</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8699500" y="657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147664</xdr:rowOff>
    </xdr:from>
    <xdr:ext cx="378565"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8561017" y="66627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59835</xdr:rowOff>
    </xdr:from>
    <xdr:to>
      <xdr:col>41</xdr:col>
      <xdr:colOff>101600</xdr:colOff>
      <xdr:row>38</xdr:row>
      <xdr:rowOff>161435</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7810500" y="6574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152562</xdr:rowOff>
    </xdr:from>
    <xdr:ext cx="378565"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7672017" y="66676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60815</xdr:rowOff>
    </xdr:from>
    <xdr:to>
      <xdr:col>36</xdr:col>
      <xdr:colOff>165100</xdr:colOff>
      <xdr:row>38</xdr:row>
      <xdr:rowOff>162415</xdr:rowOff>
    </xdr:to>
    <xdr:sp macro="" textlink="">
      <xdr:nvSpPr>
        <xdr:cNvPr id="325" name="楕円 324">
          <a:extLst>
            <a:ext uri="{FF2B5EF4-FFF2-40B4-BE49-F238E27FC236}">
              <a16:creationId xmlns:a16="http://schemas.microsoft.com/office/drawing/2014/main" id="{00000000-0008-0000-0700-000045010000}"/>
            </a:ext>
          </a:extLst>
        </xdr:cNvPr>
        <xdr:cNvSpPr/>
      </xdr:nvSpPr>
      <xdr:spPr>
        <a:xfrm>
          <a:off x="6921500" y="657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153542</xdr:rowOff>
    </xdr:from>
    <xdr:ext cx="378565"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783017" y="66686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a:extLst>
            <a:ext uri="{FF2B5EF4-FFF2-40B4-BE49-F238E27FC236}">
              <a16:creationId xmlns:a16="http://schemas.microsoft.com/office/drawing/2014/main" id="{00000000-0008-0000-0700-00004D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a:extLst>
            <a:ext uri="{FF2B5EF4-FFF2-40B4-BE49-F238E27FC236}">
              <a16:creationId xmlns:a16="http://schemas.microsoft.com/office/drawing/2014/main" id="{00000000-0008-0000-0700-00004E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農林水産業費グラフ枠">
          <a:extLst>
            <a:ext uri="{FF2B5EF4-FFF2-40B4-BE49-F238E27FC236}">
              <a16:creationId xmlns:a16="http://schemas.microsoft.com/office/drawing/2014/main" id="{00000000-0008-0000-0700-00005D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64288</xdr:rowOff>
    </xdr:from>
    <xdr:to>
      <xdr:col>54</xdr:col>
      <xdr:colOff>189865</xdr:colOff>
      <xdr:row>58</xdr:row>
      <xdr:rowOff>136944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flipV="1">
          <a:off x="10475595" y="8636788"/>
          <a:ext cx="1270" cy="1444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140771</xdr:rowOff>
    </xdr:from>
    <xdr:ext cx="469744" cy="259045"/>
    <xdr:sp macro="" textlink="">
      <xdr:nvSpPr>
        <xdr:cNvPr id="351" name="農林水産業費最小値テキスト">
          <a:extLst>
            <a:ext uri="{FF2B5EF4-FFF2-40B4-BE49-F238E27FC236}">
              <a16:creationId xmlns:a16="http://schemas.microsoft.com/office/drawing/2014/main" id="{00000000-0008-0000-0700-00005F010000}"/>
            </a:ext>
          </a:extLst>
        </xdr:cNvPr>
        <xdr:cNvSpPr txBox="1"/>
      </xdr:nvSpPr>
      <xdr:spPr>
        <a:xfrm>
          <a:off x="10528300" y="10084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136944</xdr:rowOff>
    </xdr:from>
    <xdr:to>
      <xdr:col>55</xdr:col>
      <xdr:colOff>88900</xdr:colOff>
      <xdr:row>58</xdr:row>
      <xdr:rowOff>136944</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10388600" y="1008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10965</xdr:rowOff>
    </xdr:from>
    <xdr:ext cx="599010" cy="259045"/>
    <xdr:sp macro="" textlink="">
      <xdr:nvSpPr>
        <xdr:cNvPr id="353" name="農林水産業費最大値テキスト">
          <a:extLst>
            <a:ext uri="{FF2B5EF4-FFF2-40B4-BE49-F238E27FC236}">
              <a16:creationId xmlns:a16="http://schemas.microsoft.com/office/drawing/2014/main" id="{00000000-0008-0000-0700-000061010000}"/>
            </a:ext>
          </a:extLst>
        </xdr:cNvPr>
        <xdr:cNvSpPr txBox="1"/>
      </xdr:nvSpPr>
      <xdr:spPr>
        <a:xfrm>
          <a:off x="10528300" y="8412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119,938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64288</xdr:rowOff>
    </xdr:from>
    <xdr:to>
      <xdr:col>55</xdr:col>
      <xdr:colOff>88900</xdr:colOff>
      <xdr:row>50</xdr:row>
      <xdr:rowOff>64288</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10388600" y="863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33858</xdr:rowOff>
    </xdr:from>
    <xdr:to>
      <xdr:col>55</xdr:col>
      <xdr:colOff>0</xdr:colOff>
      <xdr:row>57</xdr:row>
      <xdr:rowOff>99340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9639300" y="9806508"/>
          <a:ext cx="838200" cy="65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28592</xdr:rowOff>
    </xdr:from>
    <xdr:ext cx="534377" cy="259045"/>
    <xdr:sp macro="" textlink="">
      <xdr:nvSpPr>
        <xdr:cNvPr id="356" name="農林水産業費平均値テキスト">
          <a:extLst>
            <a:ext uri="{FF2B5EF4-FFF2-40B4-BE49-F238E27FC236}">
              <a16:creationId xmlns:a16="http://schemas.microsoft.com/office/drawing/2014/main" id="{00000000-0008-0000-0700-000064010000}"/>
            </a:ext>
          </a:extLst>
        </xdr:cNvPr>
        <xdr:cNvSpPr txBox="1"/>
      </xdr:nvSpPr>
      <xdr:spPr>
        <a:xfrm>
          <a:off x="10528300" y="9458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5715</xdr:rowOff>
    </xdr:from>
    <xdr:to>
      <xdr:col>55</xdr:col>
      <xdr:colOff>50800</xdr:colOff>
      <xdr:row>56</xdr:row>
      <xdr:rowOff>107315</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10426700" y="960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33858</xdr:rowOff>
    </xdr:from>
    <xdr:to>
      <xdr:col>50</xdr:col>
      <xdr:colOff>114300</xdr:colOff>
      <xdr:row>57</xdr:row>
      <xdr:rowOff>48717</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8750300" y="9806508"/>
          <a:ext cx="889000" cy="14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159868</xdr:rowOff>
    </xdr:from>
    <xdr:to>
      <xdr:col>50</xdr:col>
      <xdr:colOff>165100</xdr:colOff>
      <xdr:row>56</xdr:row>
      <xdr:rowOff>90018</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9588500" y="958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106545</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372111" y="9364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144120</xdr:rowOff>
    </xdr:from>
    <xdr:to>
      <xdr:col>45</xdr:col>
      <xdr:colOff>177800</xdr:colOff>
      <xdr:row>57</xdr:row>
      <xdr:rowOff>48717</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7861300" y="9745320"/>
          <a:ext cx="889000" cy="76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16104</xdr:rowOff>
    </xdr:from>
    <xdr:to>
      <xdr:col>46</xdr:col>
      <xdr:colOff>38100</xdr:colOff>
      <xdr:row>56</xdr:row>
      <xdr:rowOff>117704</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8699500" y="961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134231</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483111" y="9392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144120</xdr:rowOff>
    </xdr:from>
    <xdr:to>
      <xdr:col>41</xdr:col>
      <xdr:colOff>50800</xdr:colOff>
      <xdr:row>57</xdr:row>
      <xdr:rowOff>117602</xdr:rowOff>
    </xdr:to>
    <xdr:cxnSp macro="">
      <xdr:nvCxnSpPr>
        <xdr:cNvPr id="364" name="直線コネクタ 363">
          <a:extLst>
            <a:ext uri="{FF2B5EF4-FFF2-40B4-BE49-F238E27FC236}">
              <a16:creationId xmlns:a16="http://schemas.microsoft.com/office/drawing/2014/main" id="{00000000-0008-0000-0700-00006C010000}"/>
            </a:ext>
          </a:extLst>
        </xdr:cNvPr>
        <xdr:cNvCxnSpPr/>
      </xdr:nvCxnSpPr>
      <xdr:spPr>
        <a:xfrm flipV="1">
          <a:off x="6972300" y="9745320"/>
          <a:ext cx="889000" cy="144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10351</xdr:rowOff>
    </xdr:from>
    <xdr:to>
      <xdr:col>41</xdr:col>
      <xdr:colOff>101600</xdr:colOff>
      <xdr:row>56</xdr:row>
      <xdr:rowOff>111951</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7810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128478</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7594111" y="9386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154000</xdr:rowOff>
    </xdr:from>
    <xdr:to>
      <xdr:col>36</xdr:col>
      <xdr:colOff>165100</xdr:colOff>
      <xdr:row>56</xdr:row>
      <xdr:rowOff>84150</xdr:rowOff>
    </xdr:to>
    <xdr:sp macro="" textlink="">
      <xdr:nvSpPr>
        <xdr:cNvPr id="367" name="フローチャート: 判断 366">
          <a:extLst>
            <a:ext uri="{FF2B5EF4-FFF2-40B4-BE49-F238E27FC236}">
              <a16:creationId xmlns:a16="http://schemas.microsoft.com/office/drawing/2014/main" id="{00000000-0008-0000-0700-00006F010000}"/>
            </a:ext>
          </a:extLst>
        </xdr:cNvPr>
        <xdr:cNvSpPr/>
      </xdr:nvSpPr>
      <xdr:spPr>
        <a:xfrm>
          <a:off x="6921500" y="958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100677</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6705111" y="9358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48540</xdr:rowOff>
    </xdr:from>
    <xdr:to>
      <xdr:col>55</xdr:col>
      <xdr:colOff>50800</xdr:colOff>
      <xdr:row>57</xdr:row>
      <xdr:rowOff>150140</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10426700" y="9821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26967</xdr:rowOff>
    </xdr:from>
    <xdr:ext cx="534377" cy="259045"/>
    <xdr:sp macro="" textlink="">
      <xdr:nvSpPr>
        <xdr:cNvPr id="375" name="農林水産業費該当値テキスト">
          <a:extLst>
            <a:ext uri="{FF2B5EF4-FFF2-40B4-BE49-F238E27FC236}">
              <a16:creationId xmlns:a16="http://schemas.microsoft.com/office/drawing/2014/main" id="{00000000-0008-0000-0700-000077010000}"/>
            </a:ext>
          </a:extLst>
        </xdr:cNvPr>
        <xdr:cNvSpPr txBox="1"/>
      </xdr:nvSpPr>
      <xdr:spPr>
        <a:xfrm>
          <a:off x="10528300" y="9799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154508</xdr:rowOff>
    </xdr:from>
    <xdr:to>
      <xdr:col>50</xdr:col>
      <xdr:colOff>165100</xdr:colOff>
      <xdr:row>57</xdr:row>
      <xdr:rowOff>84658</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9588500" y="9755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75785</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9372111" y="9848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169367</xdr:rowOff>
    </xdr:from>
    <xdr:to>
      <xdr:col>46</xdr:col>
      <xdr:colOff>38100</xdr:colOff>
      <xdr:row>57</xdr:row>
      <xdr:rowOff>99517</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8699500" y="9770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90644</xdr:rowOff>
    </xdr:from>
    <xdr:ext cx="534377"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8483111" y="9863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93320</xdr:rowOff>
    </xdr:from>
    <xdr:to>
      <xdr:col>41</xdr:col>
      <xdr:colOff>101600</xdr:colOff>
      <xdr:row>57</xdr:row>
      <xdr:rowOff>23470</xdr:rowOff>
    </xdr:to>
    <xdr:sp macro="" textlink="">
      <xdr:nvSpPr>
        <xdr:cNvPr id="380" name="楕円 379">
          <a:extLst>
            <a:ext uri="{FF2B5EF4-FFF2-40B4-BE49-F238E27FC236}">
              <a16:creationId xmlns:a16="http://schemas.microsoft.com/office/drawing/2014/main" id="{00000000-0008-0000-0700-00007C010000}"/>
            </a:ext>
          </a:extLst>
        </xdr:cNvPr>
        <xdr:cNvSpPr/>
      </xdr:nvSpPr>
      <xdr:spPr>
        <a:xfrm>
          <a:off x="7810500" y="96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14597</xdr:rowOff>
    </xdr:from>
    <xdr:ext cx="534377"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7594111" y="9787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66802</xdr:rowOff>
    </xdr:from>
    <xdr:to>
      <xdr:col>36</xdr:col>
      <xdr:colOff>165100</xdr:colOff>
      <xdr:row>57</xdr:row>
      <xdr:rowOff>168402</xdr:rowOff>
    </xdr:to>
    <xdr:sp macro="" textlink="">
      <xdr:nvSpPr>
        <xdr:cNvPr id="382" name="楕円 381">
          <a:extLst>
            <a:ext uri="{FF2B5EF4-FFF2-40B4-BE49-F238E27FC236}">
              <a16:creationId xmlns:a16="http://schemas.microsoft.com/office/drawing/2014/main" id="{00000000-0008-0000-0700-00007E010000}"/>
            </a:ext>
          </a:extLst>
        </xdr:cNvPr>
        <xdr:cNvSpPr/>
      </xdr:nvSpPr>
      <xdr:spPr>
        <a:xfrm>
          <a:off x="6921500" y="9839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159529</xdr:rowOff>
    </xdr:from>
    <xdr:ext cx="534377"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705111" y="9932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700-000086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a:extLst>
            <a:ext uri="{FF2B5EF4-FFF2-40B4-BE49-F238E27FC236}">
              <a16:creationId xmlns:a16="http://schemas.microsoft.com/office/drawing/2014/main" id="{00000000-0008-0000-0700-00008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3" name="テキスト ボックス 402">
          <a:extLst>
            <a:ext uri="{FF2B5EF4-FFF2-40B4-BE49-F238E27FC236}">
              <a16:creationId xmlns:a16="http://schemas.microsoft.com/office/drawing/2014/main" id="{00000000-0008-0000-0700-000093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4" name="商工費グラフ枠">
          <a:extLst>
            <a:ext uri="{FF2B5EF4-FFF2-40B4-BE49-F238E27FC236}">
              <a16:creationId xmlns:a16="http://schemas.microsoft.com/office/drawing/2014/main" id="{00000000-0008-0000-0700-000094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134685</xdr:rowOff>
    </xdr:from>
    <xdr:to>
      <xdr:col>54</xdr:col>
      <xdr:colOff>189865</xdr:colOff>
      <xdr:row>78</xdr:row>
      <xdr:rowOff>120735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10475595" y="12307635"/>
          <a:ext cx="1270" cy="118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124562</xdr:rowOff>
    </xdr:from>
    <xdr:ext cx="469744" cy="259045"/>
    <xdr:sp macro="" textlink="">
      <xdr:nvSpPr>
        <xdr:cNvPr id="406" name="商工費最小値テキスト">
          <a:extLst>
            <a:ext uri="{FF2B5EF4-FFF2-40B4-BE49-F238E27FC236}">
              <a16:creationId xmlns:a16="http://schemas.microsoft.com/office/drawing/2014/main" id="{00000000-0008-0000-0700-000096010000}"/>
            </a:ext>
          </a:extLst>
        </xdr:cNvPr>
        <xdr:cNvSpPr txBox="1"/>
      </xdr:nvSpPr>
      <xdr:spPr>
        <a:xfrm>
          <a:off x="10528300" y="1349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120735</xdr:rowOff>
    </xdr:from>
    <xdr:to>
      <xdr:col>55</xdr:col>
      <xdr:colOff>88900</xdr:colOff>
      <xdr:row>78</xdr:row>
      <xdr:rowOff>120735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3493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81362</xdr:rowOff>
    </xdr:from>
    <xdr:ext cx="599010" cy="259045"/>
    <xdr:sp macro="" textlink="">
      <xdr:nvSpPr>
        <xdr:cNvPr id="408" name="商工費最大値テキスト">
          <a:extLst>
            <a:ext uri="{FF2B5EF4-FFF2-40B4-BE49-F238E27FC236}">
              <a16:creationId xmlns:a16="http://schemas.microsoft.com/office/drawing/2014/main" id="{00000000-0008-0000-0700-000098010000}"/>
            </a:ext>
          </a:extLst>
        </xdr:cNvPr>
        <xdr:cNvSpPr txBox="1"/>
      </xdr:nvSpPr>
      <xdr:spPr>
        <a:xfrm>
          <a:off x="10528300" y="12082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263,597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134685</xdr:rowOff>
    </xdr:from>
    <xdr:to>
      <xdr:col>55</xdr:col>
      <xdr:colOff>88900</xdr:colOff>
      <xdr:row>71</xdr:row>
      <xdr:rowOff>134685</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10388600" y="12307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74901</xdr:rowOff>
    </xdr:from>
    <xdr:to>
      <xdr:col>55</xdr:col>
      <xdr:colOff>0</xdr:colOff>
      <xdr:row>78</xdr:row>
      <xdr:rowOff>87748</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9639300" y="13448001"/>
          <a:ext cx="838200" cy="12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164332</xdr:rowOff>
    </xdr:from>
    <xdr:ext cx="534377" cy="259045"/>
    <xdr:sp macro="" textlink="">
      <xdr:nvSpPr>
        <xdr:cNvPr id="411" name="商工費平均値テキスト">
          <a:extLst>
            <a:ext uri="{FF2B5EF4-FFF2-40B4-BE49-F238E27FC236}">
              <a16:creationId xmlns:a16="http://schemas.microsoft.com/office/drawing/2014/main" id="{00000000-0008-0000-0700-00009B010000}"/>
            </a:ext>
          </a:extLst>
        </xdr:cNvPr>
        <xdr:cNvSpPr txBox="1"/>
      </xdr:nvSpPr>
      <xdr:spPr>
        <a:xfrm>
          <a:off x="10528300" y="13194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141455</xdr:rowOff>
    </xdr:from>
    <xdr:to>
      <xdr:col>55</xdr:col>
      <xdr:colOff>50800</xdr:colOff>
      <xdr:row>78</xdr:row>
      <xdr:rowOff>71605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10426700" y="1334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58629</xdr:rowOff>
    </xdr:from>
    <xdr:to>
      <xdr:col>50</xdr:col>
      <xdr:colOff>114300</xdr:colOff>
      <xdr:row>78</xdr:row>
      <xdr:rowOff>74901</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a:off x="8750300" y="13431729"/>
          <a:ext cx="889000" cy="16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132494</xdr:rowOff>
    </xdr:from>
    <xdr:to>
      <xdr:col>50</xdr:col>
      <xdr:colOff>165100</xdr:colOff>
      <xdr:row>78</xdr:row>
      <xdr:rowOff>62644</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9588500" y="1333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79171</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372111" y="1310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34448</xdr:rowOff>
    </xdr:from>
    <xdr:to>
      <xdr:col>45</xdr:col>
      <xdr:colOff>177800</xdr:colOff>
      <xdr:row>78</xdr:row>
      <xdr:rowOff>58629</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7861300" y="13407548"/>
          <a:ext cx="889000" cy="24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123337</xdr:rowOff>
    </xdr:from>
    <xdr:to>
      <xdr:col>46</xdr:col>
      <xdr:colOff>38100</xdr:colOff>
      <xdr:row>78</xdr:row>
      <xdr:rowOff>53487</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8699500" y="13324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70014</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483111" y="13100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34448</xdr:rowOff>
    </xdr:from>
    <xdr:to>
      <xdr:col>41</xdr:col>
      <xdr:colOff>50800</xdr:colOff>
      <xdr:row>78</xdr:row>
      <xdr:rowOff>76104</xdr:rowOff>
    </xdr:to>
    <xdr:cxnSp macro="">
      <xdr:nvCxnSpPr>
        <xdr:cNvPr id="419" name="直線コネクタ 418">
          <a:extLst>
            <a:ext uri="{FF2B5EF4-FFF2-40B4-BE49-F238E27FC236}">
              <a16:creationId xmlns:a16="http://schemas.microsoft.com/office/drawing/2014/main" id="{00000000-0008-0000-0700-0000A3010000}"/>
            </a:ext>
          </a:extLst>
        </xdr:cNvPr>
        <xdr:cNvCxnSpPr/>
      </xdr:nvCxnSpPr>
      <xdr:spPr>
        <a:xfrm flipV="1">
          <a:off x="6972300" y="13407548"/>
          <a:ext cx="889000" cy="41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119176</xdr:rowOff>
    </xdr:from>
    <xdr:to>
      <xdr:col>41</xdr:col>
      <xdr:colOff>101600</xdr:colOff>
      <xdr:row>78</xdr:row>
      <xdr:rowOff>49326</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7810500" y="1332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65853</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7594111" y="1309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124439</xdr:rowOff>
    </xdr:from>
    <xdr:to>
      <xdr:col>36</xdr:col>
      <xdr:colOff>165100</xdr:colOff>
      <xdr:row>78</xdr:row>
      <xdr:rowOff>54589</xdr:rowOff>
    </xdr:to>
    <xdr:sp macro="" textlink="">
      <xdr:nvSpPr>
        <xdr:cNvPr id="422" name="フローチャート: 判断 421">
          <a:extLst>
            <a:ext uri="{FF2B5EF4-FFF2-40B4-BE49-F238E27FC236}">
              <a16:creationId xmlns:a16="http://schemas.microsoft.com/office/drawing/2014/main" id="{00000000-0008-0000-0700-0000A6010000}"/>
            </a:ext>
          </a:extLst>
        </xdr:cNvPr>
        <xdr:cNvSpPr/>
      </xdr:nvSpPr>
      <xdr:spPr>
        <a:xfrm>
          <a:off x="6921500" y="1332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71116</xdr:rowOff>
    </xdr:from>
    <xdr:ext cx="534377"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05111" y="13101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36948</xdr:rowOff>
    </xdr:from>
    <xdr:to>
      <xdr:col>55</xdr:col>
      <xdr:colOff>50800</xdr:colOff>
      <xdr:row>78</xdr:row>
      <xdr:rowOff>138548</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10426700" y="13410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123325</xdr:rowOff>
    </xdr:from>
    <xdr:ext cx="534377" cy="259045"/>
    <xdr:sp macro="" textlink="">
      <xdr:nvSpPr>
        <xdr:cNvPr id="430" name="商工費該当値テキスト">
          <a:extLst>
            <a:ext uri="{FF2B5EF4-FFF2-40B4-BE49-F238E27FC236}">
              <a16:creationId xmlns:a16="http://schemas.microsoft.com/office/drawing/2014/main" id="{00000000-0008-0000-0700-0000AE010000}"/>
            </a:ext>
          </a:extLst>
        </xdr:cNvPr>
        <xdr:cNvSpPr txBox="1"/>
      </xdr:nvSpPr>
      <xdr:spPr>
        <a:xfrm>
          <a:off x="10528300" y="13324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24101</xdr:rowOff>
    </xdr:from>
    <xdr:to>
      <xdr:col>50</xdr:col>
      <xdr:colOff>165100</xdr:colOff>
      <xdr:row>78</xdr:row>
      <xdr:rowOff>125701</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9588500" y="13397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116828</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9372111" y="13489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7829</xdr:rowOff>
    </xdr:from>
    <xdr:to>
      <xdr:col>46</xdr:col>
      <xdr:colOff>38100</xdr:colOff>
      <xdr:row>78</xdr:row>
      <xdr:rowOff>109429</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8699500" y="1338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100556</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8483111" y="13473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155098</xdr:rowOff>
    </xdr:from>
    <xdr:to>
      <xdr:col>41</xdr:col>
      <xdr:colOff>101600</xdr:colOff>
      <xdr:row>78</xdr:row>
      <xdr:rowOff>85248</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7810500" y="1335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76375</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7594111" y="13449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25304</xdr:rowOff>
    </xdr:from>
    <xdr:to>
      <xdr:col>36</xdr:col>
      <xdr:colOff>165100</xdr:colOff>
      <xdr:row>78</xdr:row>
      <xdr:rowOff>126904</xdr:rowOff>
    </xdr:to>
    <xdr:sp macro="" textlink="">
      <xdr:nvSpPr>
        <xdr:cNvPr id="437" name="楕円 436">
          <a:extLst>
            <a:ext uri="{FF2B5EF4-FFF2-40B4-BE49-F238E27FC236}">
              <a16:creationId xmlns:a16="http://schemas.microsoft.com/office/drawing/2014/main" id="{00000000-0008-0000-0700-0000B5010000}"/>
            </a:ext>
          </a:extLst>
        </xdr:cNvPr>
        <xdr:cNvSpPr/>
      </xdr:nvSpPr>
      <xdr:spPr>
        <a:xfrm>
          <a:off x="6921500" y="1339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118031</xdr:rowOff>
    </xdr:from>
    <xdr:ext cx="534377" cy="259045"/>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705111" y="13491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6" name="正方形/長方形 445">
          <a:extLst>
            <a:ext uri="{FF2B5EF4-FFF2-40B4-BE49-F238E27FC236}">
              <a16:creationId xmlns:a16="http://schemas.microsoft.com/office/drawing/2014/main" id="{00000000-0008-0000-0700-0000BE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土木費グラフ枠">
          <a:extLst>
            <a:ext uri="{FF2B5EF4-FFF2-40B4-BE49-F238E27FC236}">
              <a16:creationId xmlns:a16="http://schemas.microsoft.com/office/drawing/2014/main" id="{00000000-0008-0000-0700-0000C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62502</xdr:rowOff>
    </xdr:from>
    <xdr:to>
      <xdr:col>54</xdr:col>
      <xdr:colOff>189865</xdr:colOff>
      <xdr:row>98</xdr:row>
      <xdr:rowOff>79228</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10475595" y="15493002"/>
          <a:ext cx="1270" cy="1388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83055</xdr:rowOff>
    </xdr:from>
    <xdr:ext cx="534377" cy="259045"/>
    <xdr:sp macro="" textlink="">
      <xdr:nvSpPr>
        <xdr:cNvPr id="463" name="土木費最小値テキスト">
          <a:extLst>
            <a:ext uri="{FF2B5EF4-FFF2-40B4-BE49-F238E27FC236}">
              <a16:creationId xmlns:a16="http://schemas.microsoft.com/office/drawing/2014/main" id="{00000000-0008-0000-0700-0000CF010000}"/>
            </a:ext>
          </a:extLst>
        </xdr:cNvPr>
        <xdr:cNvSpPr txBox="1"/>
      </xdr:nvSpPr>
      <xdr:spPr>
        <a:xfrm>
          <a:off x="10528300" y="1688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79228</xdr:rowOff>
    </xdr:from>
    <xdr:to>
      <xdr:col>55</xdr:col>
      <xdr:colOff>88900</xdr:colOff>
      <xdr:row>98</xdr:row>
      <xdr:rowOff>79228</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688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9179</xdr:rowOff>
    </xdr:from>
    <xdr:ext cx="599010" cy="259045"/>
    <xdr:sp macro="" textlink="">
      <xdr:nvSpPr>
        <xdr:cNvPr id="465" name="土木費最大値テキスト">
          <a:extLst>
            <a:ext uri="{FF2B5EF4-FFF2-40B4-BE49-F238E27FC236}">
              <a16:creationId xmlns:a16="http://schemas.microsoft.com/office/drawing/2014/main" id="{00000000-0008-0000-0700-0000D1010000}"/>
            </a:ext>
          </a:extLst>
        </xdr:cNvPr>
        <xdr:cNvSpPr txBox="1"/>
      </xdr:nvSpPr>
      <xdr:spPr>
        <a:xfrm>
          <a:off x="10528300" y="1526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200,131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62502</xdr:rowOff>
    </xdr:from>
    <xdr:to>
      <xdr:col>55</xdr:col>
      <xdr:colOff>88900</xdr:colOff>
      <xdr:row>90</xdr:row>
      <xdr:rowOff>62502</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549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14312</xdr:rowOff>
    </xdr:from>
    <xdr:to>
      <xdr:col>55</xdr:col>
      <xdr:colOff>0</xdr:colOff>
      <xdr:row>96</xdr:row>
      <xdr:rowOff>89401</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9639300" y="16473512"/>
          <a:ext cx="838200" cy="75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142246</xdr:rowOff>
    </xdr:from>
    <xdr:ext cx="534377" cy="259045"/>
    <xdr:sp macro="" textlink="">
      <xdr:nvSpPr>
        <xdr:cNvPr id="468" name="土木費平均値テキスト">
          <a:extLst>
            <a:ext uri="{FF2B5EF4-FFF2-40B4-BE49-F238E27FC236}">
              <a16:creationId xmlns:a16="http://schemas.microsoft.com/office/drawing/2014/main" id="{00000000-0008-0000-0700-0000D4010000}"/>
            </a:ext>
          </a:extLst>
        </xdr:cNvPr>
        <xdr:cNvSpPr txBox="1"/>
      </xdr:nvSpPr>
      <xdr:spPr>
        <a:xfrm>
          <a:off x="10528300" y="16429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163819</xdr:rowOff>
    </xdr:from>
    <xdr:to>
      <xdr:col>55</xdr:col>
      <xdr:colOff>50800</xdr:colOff>
      <xdr:row>96</xdr:row>
      <xdr:rowOff>93969</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10426700" y="1645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9275</xdr:rowOff>
    </xdr:from>
    <xdr:to>
      <xdr:col>50</xdr:col>
      <xdr:colOff>114300</xdr:colOff>
      <xdr:row>96</xdr:row>
      <xdr:rowOff>89401</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8750300" y="16468475"/>
          <a:ext cx="889000" cy="80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22682</xdr:rowOff>
    </xdr:from>
    <xdr:to>
      <xdr:col>50</xdr:col>
      <xdr:colOff>165100</xdr:colOff>
      <xdr:row>96</xdr:row>
      <xdr:rowOff>124282</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9588500" y="16481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140809</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372111" y="16257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9275</xdr:rowOff>
    </xdr:from>
    <xdr:to>
      <xdr:col>45</xdr:col>
      <xdr:colOff>177800</xdr:colOff>
      <xdr:row>96</xdr:row>
      <xdr:rowOff>18962</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7861300" y="16468475"/>
          <a:ext cx="889000" cy="9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26043</xdr:rowOff>
    </xdr:from>
    <xdr:to>
      <xdr:col>46</xdr:col>
      <xdr:colOff>38100</xdr:colOff>
      <xdr:row>96</xdr:row>
      <xdr:rowOff>127643</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8699500" y="1648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118770</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83111" y="1657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88959</xdr:rowOff>
    </xdr:from>
    <xdr:to>
      <xdr:col>41</xdr:col>
      <xdr:colOff>50800</xdr:colOff>
      <xdr:row>96</xdr:row>
      <xdr:rowOff>18962</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a:off x="6972300" y="16376709"/>
          <a:ext cx="889000" cy="101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13408</xdr:rowOff>
    </xdr:from>
    <xdr:to>
      <xdr:col>41</xdr:col>
      <xdr:colOff>101600</xdr:colOff>
      <xdr:row>96</xdr:row>
      <xdr:rowOff>115008</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7810500" y="1647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106135</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4111" y="16565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158341</xdr:rowOff>
    </xdr:from>
    <xdr:to>
      <xdr:col>36</xdr:col>
      <xdr:colOff>165100</xdr:colOff>
      <xdr:row>95</xdr:row>
      <xdr:rowOff>88491</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6921500" y="16274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105018</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5111" y="16049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134962</xdr:rowOff>
    </xdr:from>
    <xdr:to>
      <xdr:col>55</xdr:col>
      <xdr:colOff>50800</xdr:colOff>
      <xdr:row>96</xdr:row>
      <xdr:rowOff>65112</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10426700" y="1642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157839</xdr:rowOff>
    </xdr:from>
    <xdr:ext cx="534377" cy="259045"/>
    <xdr:sp macro="" textlink="">
      <xdr:nvSpPr>
        <xdr:cNvPr id="487" name="土木費該当値テキスト">
          <a:extLst>
            <a:ext uri="{FF2B5EF4-FFF2-40B4-BE49-F238E27FC236}">
              <a16:creationId xmlns:a16="http://schemas.microsoft.com/office/drawing/2014/main" id="{00000000-0008-0000-0700-0000E7010000}"/>
            </a:ext>
          </a:extLst>
        </xdr:cNvPr>
        <xdr:cNvSpPr txBox="1"/>
      </xdr:nvSpPr>
      <xdr:spPr>
        <a:xfrm>
          <a:off x="10528300" y="16274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38601</xdr:rowOff>
    </xdr:from>
    <xdr:to>
      <xdr:col>50</xdr:col>
      <xdr:colOff>165100</xdr:colOff>
      <xdr:row>96</xdr:row>
      <xdr:rowOff>140201</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9588500" y="1649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131328</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9372111" y="16590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129925</xdr:rowOff>
    </xdr:from>
    <xdr:to>
      <xdr:col>46</xdr:col>
      <xdr:colOff>38100</xdr:colOff>
      <xdr:row>96</xdr:row>
      <xdr:rowOff>60075</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8699500" y="16417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76602</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8483111" y="16192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139612</xdr:rowOff>
    </xdr:from>
    <xdr:to>
      <xdr:col>41</xdr:col>
      <xdr:colOff>101600</xdr:colOff>
      <xdr:row>96</xdr:row>
      <xdr:rowOff>69762</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7810500" y="16427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86289</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7594111" y="16202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38159</xdr:rowOff>
    </xdr:from>
    <xdr:to>
      <xdr:col>36</xdr:col>
      <xdr:colOff>165100</xdr:colOff>
      <xdr:row>95</xdr:row>
      <xdr:rowOff>139759</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6921500" y="16325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130886</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6705111" y="16418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2" name="消防費グラフ枠">
          <a:extLst>
            <a:ext uri="{FF2B5EF4-FFF2-40B4-BE49-F238E27FC236}">
              <a16:creationId xmlns:a16="http://schemas.microsoft.com/office/drawing/2014/main" id="{00000000-0008-0000-0700-00000A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91994</xdr:rowOff>
    </xdr:from>
    <xdr:to>
      <xdr:col>85</xdr:col>
      <xdr:colOff>126364</xdr:colOff>
      <xdr:row>38</xdr:row>
      <xdr:rowOff>143243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6317595" y="5235494"/>
          <a:ext cx="1269" cy="1422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147070</xdr:rowOff>
    </xdr:from>
    <xdr:ext cx="534377" cy="259045"/>
    <xdr:sp macro="" textlink="">
      <xdr:nvSpPr>
        <xdr:cNvPr id="524" name="消防費最小値テキスト">
          <a:extLst>
            <a:ext uri="{FF2B5EF4-FFF2-40B4-BE49-F238E27FC236}">
              <a16:creationId xmlns:a16="http://schemas.microsoft.com/office/drawing/2014/main" id="{00000000-0008-0000-0700-00000C020000}"/>
            </a:ext>
          </a:extLst>
        </xdr:cNvPr>
        <xdr:cNvSpPr txBox="1"/>
      </xdr:nvSpPr>
      <xdr:spPr>
        <a:xfrm>
          <a:off x="16370300" y="666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143243</xdr:rowOff>
    </xdr:from>
    <xdr:to>
      <xdr:col>86</xdr:col>
      <xdr:colOff>25400</xdr:colOff>
      <xdr:row>38</xdr:row>
      <xdr:rowOff>143243</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6230600" y="665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38671</xdr:rowOff>
    </xdr:from>
    <xdr:ext cx="599010" cy="259045"/>
    <xdr:sp macro="" textlink="">
      <xdr:nvSpPr>
        <xdr:cNvPr id="526" name="消防費最大値テキスト">
          <a:extLst>
            <a:ext uri="{FF2B5EF4-FFF2-40B4-BE49-F238E27FC236}">
              <a16:creationId xmlns:a16="http://schemas.microsoft.com/office/drawing/2014/main" id="{00000000-0008-0000-0700-00000E020000}"/>
            </a:ext>
          </a:extLst>
        </xdr:cNvPr>
        <xdr:cNvSpPr txBox="1"/>
      </xdr:nvSpPr>
      <xdr:spPr>
        <a:xfrm>
          <a:off x="16370300" y="5010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111,339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91994</xdr:rowOff>
    </xdr:from>
    <xdr:to>
      <xdr:col>86</xdr:col>
      <xdr:colOff>25400</xdr:colOff>
      <xdr:row>30</xdr:row>
      <xdr:rowOff>91994</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6230600" y="5235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17870</xdr:rowOff>
    </xdr:from>
    <xdr:to>
      <xdr:col>85</xdr:col>
      <xdr:colOff>127000</xdr:colOff>
      <xdr:row>38</xdr:row>
      <xdr:rowOff>20100</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5481300" y="6532970"/>
          <a:ext cx="838200" cy="2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6607</xdr:rowOff>
    </xdr:from>
    <xdr:ext cx="534377" cy="259045"/>
    <xdr:sp macro="" textlink="">
      <xdr:nvSpPr>
        <xdr:cNvPr id="529" name="消防費平均値テキスト">
          <a:extLst>
            <a:ext uri="{FF2B5EF4-FFF2-40B4-BE49-F238E27FC236}">
              <a16:creationId xmlns:a16="http://schemas.microsoft.com/office/drawing/2014/main" id="{00000000-0008-0000-0700-000011020000}"/>
            </a:ext>
          </a:extLst>
        </xdr:cNvPr>
        <xdr:cNvSpPr txBox="1"/>
      </xdr:nvSpPr>
      <xdr:spPr>
        <a:xfrm>
          <a:off x="16370300" y="6178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155180</xdr:rowOff>
    </xdr:from>
    <xdr:to>
      <xdr:col>85</xdr:col>
      <xdr:colOff>177800</xdr:colOff>
      <xdr:row>37</xdr:row>
      <xdr:rowOff>85330</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6268700" y="6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20100</xdr:rowOff>
    </xdr:from>
    <xdr:to>
      <xdr:col>81</xdr:col>
      <xdr:colOff>50800</xdr:colOff>
      <xdr:row>38</xdr:row>
      <xdr:rowOff>42645</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flipV="1">
          <a:off x="14592300" y="6535200"/>
          <a:ext cx="889000" cy="22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39822</xdr:rowOff>
    </xdr:from>
    <xdr:to>
      <xdr:col>81</xdr:col>
      <xdr:colOff>101600</xdr:colOff>
      <xdr:row>37</xdr:row>
      <xdr:rowOff>141422</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5430500" y="638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157949</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5214111" y="6158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42645</xdr:rowOff>
    </xdr:from>
    <xdr:to>
      <xdr:col>76</xdr:col>
      <xdr:colOff>114300</xdr:colOff>
      <xdr:row>38</xdr:row>
      <xdr:rowOff>52846</xdr:rowOff>
    </xdr:to>
    <xdr:cxnSp macro="">
      <xdr:nvCxnSpPr>
        <xdr:cNvPr id="534" name="直線コネクタ 533">
          <a:extLst>
            <a:ext uri="{FF2B5EF4-FFF2-40B4-BE49-F238E27FC236}">
              <a16:creationId xmlns:a16="http://schemas.microsoft.com/office/drawing/2014/main" id="{00000000-0008-0000-0700-000016020000}"/>
            </a:ext>
          </a:extLst>
        </xdr:cNvPr>
        <xdr:cNvCxnSpPr/>
      </xdr:nvCxnSpPr>
      <xdr:spPr>
        <a:xfrm flipV="1">
          <a:off x="13703300" y="6557745"/>
          <a:ext cx="889000" cy="10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60168</xdr:rowOff>
    </xdr:from>
    <xdr:to>
      <xdr:col>76</xdr:col>
      <xdr:colOff>165100</xdr:colOff>
      <xdr:row>37</xdr:row>
      <xdr:rowOff>161768</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4541500" y="640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6845</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325111" y="617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28515</xdr:rowOff>
    </xdr:from>
    <xdr:to>
      <xdr:col>71</xdr:col>
      <xdr:colOff>177800</xdr:colOff>
      <xdr:row>38</xdr:row>
      <xdr:rowOff>52846</xdr:rowOff>
    </xdr:to>
    <xdr:cxnSp macro="">
      <xdr:nvCxnSpPr>
        <xdr:cNvPr id="537" name="直線コネクタ 536">
          <a:extLst>
            <a:ext uri="{FF2B5EF4-FFF2-40B4-BE49-F238E27FC236}">
              <a16:creationId xmlns:a16="http://schemas.microsoft.com/office/drawing/2014/main" id="{00000000-0008-0000-0700-000019020000}"/>
            </a:ext>
          </a:extLst>
        </xdr:cNvPr>
        <xdr:cNvCxnSpPr/>
      </xdr:nvCxnSpPr>
      <xdr:spPr>
        <a:xfrm>
          <a:off x="12814300" y="6543615"/>
          <a:ext cx="889000" cy="24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47438</xdr:rowOff>
    </xdr:from>
    <xdr:to>
      <xdr:col>72</xdr:col>
      <xdr:colOff>38100</xdr:colOff>
      <xdr:row>37</xdr:row>
      <xdr:rowOff>149038</xdr:rowOff>
    </xdr:to>
    <xdr:sp macro="" textlink="">
      <xdr:nvSpPr>
        <xdr:cNvPr id="538" name="フローチャート: 判断 537">
          <a:extLst>
            <a:ext uri="{FF2B5EF4-FFF2-40B4-BE49-F238E27FC236}">
              <a16:creationId xmlns:a16="http://schemas.microsoft.com/office/drawing/2014/main" id="{00000000-0008-0000-0700-00001A020000}"/>
            </a:ext>
          </a:extLst>
        </xdr:cNvPr>
        <xdr:cNvSpPr/>
      </xdr:nvSpPr>
      <xdr:spPr>
        <a:xfrm>
          <a:off x="13652500" y="639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165565</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436111" y="616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27349</xdr:rowOff>
    </xdr:from>
    <xdr:to>
      <xdr:col>67</xdr:col>
      <xdr:colOff>101600</xdr:colOff>
      <xdr:row>37</xdr:row>
      <xdr:rowOff>128949</xdr:rowOff>
    </xdr:to>
    <xdr:sp macro="" textlink="">
      <xdr:nvSpPr>
        <xdr:cNvPr id="540" name="フローチャート: 判断 539">
          <a:extLst>
            <a:ext uri="{FF2B5EF4-FFF2-40B4-BE49-F238E27FC236}">
              <a16:creationId xmlns:a16="http://schemas.microsoft.com/office/drawing/2014/main" id="{00000000-0008-0000-0700-00001C020000}"/>
            </a:ext>
          </a:extLst>
        </xdr:cNvPr>
        <xdr:cNvSpPr/>
      </xdr:nvSpPr>
      <xdr:spPr>
        <a:xfrm>
          <a:off x="12763500" y="6370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145476</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2547111" y="6146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138521</xdr:rowOff>
    </xdr:from>
    <xdr:to>
      <xdr:col>85</xdr:col>
      <xdr:colOff>177800</xdr:colOff>
      <xdr:row>38</xdr:row>
      <xdr:rowOff>68670</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6268700" y="648217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53448</xdr:rowOff>
    </xdr:from>
    <xdr:ext cx="534377" cy="259045"/>
    <xdr:sp macro="" textlink="">
      <xdr:nvSpPr>
        <xdr:cNvPr id="548" name="消防費該当値テキスト">
          <a:extLst>
            <a:ext uri="{FF2B5EF4-FFF2-40B4-BE49-F238E27FC236}">
              <a16:creationId xmlns:a16="http://schemas.microsoft.com/office/drawing/2014/main" id="{00000000-0008-0000-0700-000024020000}"/>
            </a:ext>
          </a:extLst>
        </xdr:cNvPr>
        <xdr:cNvSpPr txBox="1"/>
      </xdr:nvSpPr>
      <xdr:spPr>
        <a:xfrm>
          <a:off x="16370300" y="6397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140749</xdr:rowOff>
    </xdr:from>
    <xdr:to>
      <xdr:col>81</xdr:col>
      <xdr:colOff>101600</xdr:colOff>
      <xdr:row>38</xdr:row>
      <xdr:rowOff>70900</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5430500" y="648439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62027</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5214111" y="6577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163295</xdr:rowOff>
    </xdr:from>
    <xdr:to>
      <xdr:col>76</xdr:col>
      <xdr:colOff>165100</xdr:colOff>
      <xdr:row>38</xdr:row>
      <xdr:rowOff>93445</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4541500" y="650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84572</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4325111" y="6599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2046</xdr:rowOff>
    </xdr:from>
    <xdr:to>
      <xdr:col>72</xdr:col>
      <xdr:colOff>38100</xdr:colOff>
      <xdr:row>38</xdr:row>
      <xdr:rowOff>103646</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3652500" y="6517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94773</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3436111" y="6609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149165</xdr:rowOff>
    </xdr:from>
    <xdr:to>
      <xdr:col>67</xdr:col>
      <xdr:colOff>101600</xdr:colOff>
      <xdr:row>38</xdr:row>
      <xdr:rowOff>79315</xdr:rowOff>
    </xdr:to>
    <xdr:sp macro="" textlink="">
      <xdr:nvSpPr>
        <xdr:cNvPr id="555" name="楕円 554">
          <a:extLst>
            <a:ext uri="{FF2B5EF4-FFF2-40B4-BE49-F238E27FC236}">
              <a16:creationId xmlns:a16="http://schemas.microsoft.com/office/drawing/2014/main" id="{00000000-0008-0000-0700-00002B020000}"/>
            </a:ext>
          </a:extLst>
        </xdr:cNvPr>
        <xdr:cNvSpPr/>
      </xdr:nvSpPr>
      <xdr:spPr>
        <a:xfrm>
          <a:off x="12763500" y="649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70442</xdr:rowOff>
    </xdr:from>
    <xdr:ext cx="534377"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547111" y="6585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4" name="正方形/長方形 563">
          <a:extLst>
            <a:ext uri="{FF2B5EF4-FFF2-40B4-BE49-F238E27FC236}">
              <a16:creationId xmlns:a16="http://schemas.microsoft.com/office/drawing/2014/main" id="{00000000-0008-0000-0700-00003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9" name="教育費グラフ枠">
          <a:extLst>
            <a:ext uri="{FF2B5EF4-FFF2-40B4-BE49-F238E27FC236}">
              <a16:creationId xmlns:a16="http://schemas.microsoft.com/office/drawing/2014/main" id="{00000000-0008-0000-0700-00004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34064</xdr:rowOff>
    </xdr:from>
    <xdr:to>
      <xdr:col>85</xdr:col>
      <xdr:colOff>126364</xdr:colOff>
      <xdr:row>57</xdr:row>
      <xdr:rowOff>155481</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6317595" y="8778014"/>
          <a:ext cx="1269" cy="1150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159308</xdr:rowOff>
    </xdr:from>
    <xdr:ext cx="534377" cy="259045"/>
    <xdr:sp macro="" textlink="">
      <xdr:nvSpPr>
        <xdr:cNvPr id="581" name="教育費最小値テキスト">
          <a:extLst>
            <a:ext uri="{FF2B5EF4-FFF2-40B4-BE49-F238E27FC236}">
              <a16:creationId xmlns:a16="http://schemas.microsoft.com/office/drawing/2014/main" id="{00000000-0008-0000-0700-000045020000}"/>
            </a:ext>
          </a:extLst>
        </xdr:cNvPr>
        <xdr:cNvSpPr txBox="1"/>
      </xdr:nvSpPr>
      <xdr:spPr>
        <a:xfrm>
          <a:off x="16370300" y="9931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155481</xdr:rowOff>
    </xdr:from>
    <xdr:to>
      <xdr:col>86</xdr:col>
      <xdr:colOff>25400</xdr:colOff>
      <xdr:row>57</xdr:row>
      <xdr:rowOff>155481</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9928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152191</xdr:rowOff>
    </xdr:from>
    <xdr:ext cx="599010" cy="259045"/>
    <xdr:sp macro="" textlink="">
      <xdr:nvSpPr>
        <xdr:cNvPr id="583" name="教育費最大値テキスト">
          <a:extLst>
            <a:ext uri="{FF2B5EF4-FFF2-40B4-BE49-F238E27FC236}">
              <a16:creationId xmlns:a16="http://schemas.microsoft.com/office/drawing/2014/main" id="{00000000-0008-0000-0700-000047020000}"/>
            </a:ext>
          </a:extLst>
        </xdr:cNvPr>
        <xdr:cNvSpPr txBox="1"/>
      </xdr:nvSpPr>
      <xdr:spPr>
        <a:xfrm>
          <a:off x="16370300" y="8553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181,363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34064</xdr:rowOff>
    </xdr:from>
    <xdr:to>
      <xdr:col>86</xdr:col>
      <xdr:colOff>25400</xdr:colOff>
      <xdr:row>51</xdr:row>
      <xdr:rowOff>34064</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6230600" y="8778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81818</xdr:rowOff>
    </xdr:from>
    <xdr:to>
      <xdr:col>85</xdr:col>
      <xdr:colOff>127000</xdr:colOff>
      <xdr:row>56</xdr:row>
      <xdr:rowOff>130678</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5481300" y="9340118"/>
          <a:ext cx="838200" cy="391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77568</xdr:rowOff>
    </xdr:from>
    <xdr:ext cx="534377" cy="259045"/>
    <xdr:sp macro="" textlink="">
      <xdr:nvSpPr>
        <xdr:cNvPr id="586" name="教育費平均値テキスト">
          <a:extLst>
            <a:ext uri="{FF2B5EF4-FFF2-40B4-BE49-F238E27FC236}">
              <a16:creationId xmlns:a16="http://schemas.microsoft.com/office/drawing/2014/main" id="{00000000-0008-0000-0700-00004A020000}"/>
            </a:ext>
          </a:extLst>
        </xdr:cNvPr>
        <xdr:cNvSpPr txBox="1"/>
      </xdr:nvSpPr>
      <xdr:spPr>
        <a:xfrm>
          <a:off x="16370300" y="95073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99141</xdr:rowOff>
    </xdr:from>
    <xdr:to>
      <xdr:col>85</xdr:col>
      <xdr:colOff>177800</xdr:colOff>
      <xdr:row>56</xdr:row>
      <xdr:rowOff>29291</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6268700" y="9528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130678</xdr:rowOff>
    </xdr:from>
    <xdr:to>
      <xdr:col>81</xdr:col>
      <xdr:colOff>50800</xdr:colOff>
      <xdr:row>57</xdr:row>
      <xdr:rowOff>14831</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4592300" y="9731878"/>
          <a:ext cx="889000" cy="55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158524</xdr:rowOff>
    </xdr:from>
    <xdr:to>
      <xdr:col>81</xdr:col>
      <xdr:colOff>101600</xdr:colOff>
      <xdr:row>56</xdr:row>
      <xdr:rowOff>88674</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5430500" y="958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105201</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14111" y="9363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142169</xdr:rowOff>
    </xdr:from>
    <xdr:to>
      <xdr:col>76</xdr:col>
      <xdr:colOff>114300</xdr:colOff>
      <xdr:row>57</xdr:row>
      <xdr:rowOff>14831</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3703300" y="9743369"/>
          <a:ext cx="889000" cy="44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18240</xdr:rowOff>
    </xdr:from>
    <xdr:to>
      <xdr:col>76</xdr:col>
      <xdr:colOff>165100</xdr:colOff>
      <xdr:row>56</xdr:row>
      <xdr:rowOff>119840</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4541500" y="961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136367</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325111" y="9394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21651</xdr:rowOff>
    </xdr:from>
    <xdr:to>
      <xdr:col>71</xdr:col>
      <xdr:colOff>177800</xdr:colOff>
      <xdr:row>56</xdr:row>
      <xdr:rowOff>142169</xdr:rowOff>
    </xdr:to>
    <xdr:cxnSp macro="">
      <xdr:nvCxnSpPr>
        <xdr:cNvPr id="594" name="直線コネクタ 593">
          <a:extLst>
            <a:ext uri="{FF2B5EF4-FFF2-40B4-BE49-F238E27FC236}">
              <a16:creationId xmlns:a16="http://schemas.microsoft.com/office/drawing/2014/main" id="{00000000-0008-0000-0700-000052020000}"/>
            </a:ext>
          </a:extLst>
        </xdr:cNvPr>
        <xdr:cNvCxnSpPr/>
      </xdr:nvCxnSpPr>
      <xdr:spPr>
        <a:xfrm>
          <a:off x="12814300" y="9622851"/>
          <a:ext cx="889000" cy="120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6825</xdr:rowOff>
    </xdr:from>
    <xdr:to>
      <xdr:col>72</xdr:col>
      <xdr:colOff>38100</xdr:colOff>
      <xdr:row>56</xdr:row>
      <xdr:rowOff>108425</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3652500" y="960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124952</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436111" y="9383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132974</xdr:rowOff>
    </xdr:from>
    <xdr:to>
      <xdr:col>67</xdr:col>
      <xdr:colOff>101600</xdr:colOff>
      <xdr:row>56</xdr:row>
      <xdr:rowOff>63124</xdr:rowOff>
    </xdr:to>
    <xdr:sp macro="" textlink="">
      <xdr:nvSpPr>
        <xdr:cNvPr id="597" name="フローチャート: 判断 596">
          <a:extLst>
            <a:ext uri="{FF2B5EF4-FFF2-40B4-BE49-F238E27FC236}">
              <a16:creationId xmlns:a16="http://schemas.microsoft.com/office/drawing/2014/main" id="{00000000-0008-0000-0700-000055020000}"/>
            </a:ext>
          </a:extLst>
        </xdr:cNvPr>
        <xdr:cNvSpPr/>
      </xdr:nvSpPr>
      <xdr:spPr>
        <a:xfrm>
          <a:off x="12763500" y="956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79651</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547111" y="9337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31018</xdr:rowOff>
    </xdr:from>
    <xdr:to>
      <xdr:col>85</xdr:col>
      <xdr:colOff>177800</xdr:colOff>
      <xdr:row>54</xdr:row>
      <xdr:rowOff>132618</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6268700" y="9289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53895</xdr:rowOff>
    </xdr:from>
    <xdr:ext cx="599010" cy="259045"/>
    <xdr:sp macro="" textlink="">
      <xdr:nvSpPr>
        <xdr:cNvPr id="605" name="教育費該当値テキスト">
          <a:extLst>
            <a:ext uri="{FF2B5EF4-FFF2-40B4-BE49-F238E27FC236}">
              <a16:creationId xmlns:a16="http://schemas.microsoft.com/office/drawing/2014/main" id="{00000000-0008-0000-0700-00005D020000}"/>
            </a:ext>
          </a:extLst>
        </xdr:cNvPr>
        <xdr:cNvSpPr txBox="1"/>
      </xdr:nvSpPr>
      <xdr:spPr>
        <a:xfrm>
          <a:off x="16370300" y="9140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79878</xdr:rowOff>
    </xdr:from>
    <xdr:to>
      <xdr:col>81</xdr:col>
      <xdr:colOff>101600</xdr:colOff>
      <xdr:row>57</xdr:row>
      <xdr:rowOff>10028</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5430500" y="9681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1155</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5214111" y="9773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135481</xdr:rowOff>
    </xdr:from>
    <xdr:to>
      <xdr:col>76</xdr:col>
      <xdr:colOff>165100</xdr:colOff>
      <xdr:row>57</xdr:row>
      <xdr:rowOff>65631</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4541500" y="973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56758</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4325111" y="9829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91369</xdr:rowOff>
    </xdr:from>
    <xdr:to>
      <xdr:col>72</xdr:col>
      <xdr:colOff>38100</xdr:colOff>
      <xdr:row>57</xdr:row>
      <xdr:rowOff>21519</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3652500" y="969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12646</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3436111" y="9785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142301</xdr:rowOff>
    </xdr:from>
    <xdr:to>
      <xdr:col>67</xdr:col>
      <xdr:colOff>101600</xdr:colOff>
      <xdr:row>56</xdr:row>
      <xdr:rowOff>72451</xdr:rowOff>
    </xdr:to>
    <xdr:sp macro="" textlink="">
      <xdr:nvSpPr>
        <xdr:cNvPr id="612" name="楕円 611">
          <a:extLst>
            <a:ext uri="{FF2B5EF4-FFF2-40B4-BE49-F238E27FC236}">
              <a16:creationId xmlns:a16="http://schemas.microsoft.com/office/drawing/2014/main" id="{00000000-0008-0000-0700-000064020000}"/>
            </a:ext>
          </a:extLst>
        </xdr:cNvPr>
        <xdr:cNvSpPr/>
      </xdr:nvSpPr>
      <xdr:spPr>
        <a:xfrm>
          <a:off x="12763500" y="9572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63578</xdr:rowOff>
    </xdr:from>
    <xdr:ext cx="534377"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547111" y="9664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8" name="災害復旧費グラフ枠">
          <a:extLst>
            <a:ext uri="{FF2B5EF4-FFF2-40B4-BE49-F238E27FC236}">
              <a16:creationId xmlns:a16="http://schemas.microsoft.com/office/drawing/2014/main" id="{00000000-0008-0000-0700-00007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20175</xdr:rowOff>
    </xdr:from>
    <xdr:to>
      <xdr:col>85</xdr:col>
      <xdr:colOff>126364</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flipV="1">
          <a:off x="16317595" y="12021675"/>
          <a:ext cx="1269" cy="1621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131812</xdr:rowOff>
    </xdr:from>
    <xdr:ext cx="249299" cy="259045"/>
    <xdr:sp macro="" textlink="">
      <xdr:nvSpPr>
        <xdr:cNvPr id="640" name="災害復旧費最小値テキスト">
          <a:extLst>
            <a:ext uri="{FF2B5EF4-FFF2-40B4-BE49-F238E27FC236}">
              <a16:creationId xmlns:a16="http://schemas.microsoft.com/office/drawing/2014/main" id="{00000000-0008-0000-0700-000080020000}"/>
            </a:ext>
          </a:extLst>
        </xdr:cNvPr>
        <xdr:cNvSpPr txBox="1"/>
      </xdr:nvSpPr>
      <xdr:spPr>
        <a:xfrm>
          <a:off x="16370300" y="136763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138302</xdr:rowOff>
    </xdr:from>
    <xdr:ext cx="599010" cy="259045"/>
    <xdr:sp macro="" textlink="">
      <xdr:nvSpPr>
        <xdr:cNvPr id="642" name="災害復旧費最大値テキスト">
          <a:extLst>
            <a:ext uri="{FF2B5EF4-FFF2-40B4-BE49-F238E27FC236}">
              <a16:creationId xmlns:a16="http://schemas.microsoft.com/office/drawing/2014/main" id="{00000000-0008-0000-0700-000082020000}"/>
            </a:ext>
          </a:extLst>
        </xdr:cNvPr>
        <xdr:cNvSpPr txBox="1"/>
      </xdr:nvSpPr>
      <xdr:spPr>
        <a:xfrm>
          <a:off x="16370300" y="11796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496,600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20175</xdr:rowOff>
    </xdr:from>
    <xdr:to>
      <xdr:col>86</xdr:col>
      <xdr:colOff>25400</xdr:colOff>
      <xdr:row>70</xdr:row>
      <xdr:rowOff>20175</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6230600" y="1202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98879</xdr:rowOff>
    </xdr:from>
    <xdr:to>
      <xdr:col>85</xdr:col>
      <xdr:colOff>127000</xdr:colOff>
      <xdr:row>79</xdr:row>
      <xdr:rowOff>98879</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5481300" y="1364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49261</xdr:rowOff>
    </xdr:from>
    <xdr:ext cx="469744" cy="259045"/>
    <xdr:sp macro="" textlink="">
      <xdr:nvSpPr>
        <xdr:cNvPr id="645" name="災害復旧費平均値テキスト">
          <a:extLst>
            <a:ext uri="{FF2B5EF4-FFF2-40B4-BE49-F238E27FC236}">
              <a16:creationId xmlns:a16="http://schemas.microsoft.com/office/drawing/2014/main" id="{00000000-0008-0000-0700-000085020000}"/>
            </a:ext>
          </a:extLst>
        </xdr:cNvPr>
        <xdr:cNvSpPr txBox="1"/>
      </xdr:nvSpPr>
      <xdr:spPr>
        <a:xfrm>
          <a:off x="16370300" y="134223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26384</xdr:rowOff>
    </xdr:from>
    <xdr:to>
      <xdr:col>85</xdr:col>
      <xdr:colOff>177800</xdr:colOff>
      <xdr:row>79</xdr:row>
      <xdr:rowOff>127984</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6268700" y="13570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97622</xdr:rowOff>
    </xdr:from>
    <xdr:to>
      <xdr:col>81</xdr:col>
      <xdr:colOff>50800</xdr:colOff>
      <xdr:row>79</xdr:row>
      <xdr:rowOff>98879</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a:off x="14592300" y="13642172"/>
          <a:ext cx="889000" cy="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22651</xdr:rowOff>
    </xdr:from>
    <xdr:to>
      <xdr:col>81</xdr:col>
      <xdr:colOff>101600</xdr:colOff>
      <xdr:row>79</xdr:row>
      <xdr:rowOff>124251</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5430500" y="135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140778</xdr:rowOff>
    </xdr:from>
    <xdr:ext cx="469744"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246428" y="13342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97622</xdr:rowOff>
    </xdr:from>
    <xdr:to>
      <xdr:col>76</xdr:col>
      <xdr:colOff>114300</xdr:colOff>
      <xdr:row>79</xdr:row>
      <xdr:rowOff>97986</xdr:rowOff>
    </xdr:to>
    <xdr:cxnSp macro="">
      <xdr:nvCxnSpPr>
        <xdr:cNvPr id="650" name="直線コネクタ 649">
          <a:extLst>
            <a:ext uri="{FF2B5EF4-FFF2-40B4-BE49-F238E27FC236}">
              <a16:creationId xmlns:a16="http://schemas.microsoft.com/office/drawing/2014/main" id="{00000000-0008-0000-0700-00008A020000}"/>
            </a:ext>
          </a:extLst>
        </xdr:cNvPr>
        <xdr:cNvCxnSpPr/>
      </xdr:nvCxnSpPr>
      <xdr:spPr>
        <a:xfrm flipV="1">
          <a:off x="13703300" y="13642172"/>
          <a:ext cx="889000" cy="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19186</xdr:rowOff>
    </xdr:from>
    <xdr:to>
      <xdr:col>76</xdr:col>
      <xdr:colOff>165100</xdr:colOff>
      <xdr:row>79</xdr:row>
      <xdr:rowOff>120786</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4541500" y="135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137313</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357428" y="1333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97986</xdr:rowOff>
    </xdr:from>
    <xdr:to>
      <xdr:col>71</xdr:col>
      <xdr:colOff>177800</xdr:colOff>
      <xdr:row>79</xdr:row>
      <xdr:rowOff>98425</xdr:rowOff>
    </xdr:to>
    <xdr:cxnSp macro="">
      <xdr:nvCxnSpPr>
        <xdr:cNvPr id="653" name="直線コネクタ 652">
          <a:extLst>
            <a:ext uri="{FF2B5EF4-FFF2-40B4-BE49-F238E27FC236}">
              <a16:creationId xmlns:a16="http://schemas.microsoft.com/office/drawing/2014/main" id="{00000000-0008-0000-0700-00008D020000}"/>
            </a:ext>
          </a:extLst>
        </xdr:cNvPr>
        <xdr:cNvCxnSpPr/>
      </xdr:nvCxnSpPr>
      <xdr:spPr>
        <a:xfrm flipV="1">
          <a:off x="12814300" y="13642536"/>
          <a:ext cx="889000" cy="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15213</xdr:rowOff>
    </xdr:from>
    <xdr:to>
      <xdr:col>72</xdr:col>
      <xdr:colOff>38100</xdr:colOff>
      <xdr:row>79</xdr:row>
      <xdr:rowOff>116813</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3652500" y="1355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133340</xdr:rowOff>
    </xdr:from>
    <xdr:ext cx="534377"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3436111" y="13334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155671</xdr:rowOff>
    </xdr:from>
    <xdr:to>
      <xdr:col>67</xdr:col>
      <xdr:colOff>101600</xdr:colOff>
      <xdr:row>79</xdr:row>
      <xdr:rowOff>85821</xdr:rowOff>
    </xdr:to>
    <xdr:sp macro="" textlink="">
      <xdr:nvSpPr>
        <xdr:cNvPr id="656" name="フローチャート: 判断 655">
          <a:extLst>
            <a:ext uri="{FF2B5EF4-FFF2-40B4-BE49-F238E27FC236}">
              <a16:creationId xmlns:a16="http://schemas.microsoft.com/office/drawing/2014/main" id="{00000000-0008-0000-0700-000090020000}"/>
            </a:ext>
          </a:extLst>
        </xdr:cNvPr>
        <xdr:cNvSpPr/>
      </xdr:nvSpPr>
      <xdr:spPr>
        <a:xfrm>
          <a:off x="12763500" y="1352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102348</xdr:rowOff>
    </xdr:from>
    <xdr:ext cx="534377"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547111" y="13303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79</xdr:row>
      <xdr:rowOff>4812</xdr:rowOff>
    </xdr:from>
    <xdr:ext cx="249299" cy="259045"/>
    <xdr:sp macro="" textlink="">
      <xdr:nvSpPr>
        <xdr:cNvPr id="664" name="災害復旧費該当値テキスト">
          <a:extLst>
            <a:ext uri="{FF2B5EF4-FFF2-40B4-BE49-F238E27FC236}">
              <a16:creationId xmlns:a16="http://schemas.microsoft.com/office/drawing/2014/main" id="{00000000-0008-0000-0700-000098020000}"/>
            </a:ext>
          </a:extLst>
        </xdr:cNvPr>
        <xdr:cNvSpPr txBox="1"/>
      </xdr:nvSpPr>
      <xdr:spPr>
        <a:xfrm>
          <a:off x="16370300" y="135493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46822</xdr:rowOff>
    </xdr:from>
    <xdr:to>
      <xdr:col>76</xdr:col>
      <xdr:colOff>165100</xdr:colOff>
      <xdr:row>79</xdr:row>
      <xdr:rowOff>148422</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4541500" y="13591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139549</xdr:rowOff>
    </xdr:from>
    <xdr:ext cx="378565"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4403017" y="136840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47186</xdr:rowOff>
    </xdr:from>
    <xdr:to>
      <xdr:col>72</xdr:col>
      <xdr:colOff>38100</xdr:colOff>
      <xdr:row>79</xdr:row>
      <xdr:rowOff>148786</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3652500" y="13591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139913</xdr:rowOff>
    </xdr:from>
    <xdr:ext cx="378565"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3514017" y="136844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47625</xdr:rowOff>
    </xdr:from>
    <xdr:to>
      <xdr:col>67</xdr:col>
      <xdr:colOff>101600</xdr:colOff>
      <xdr:row>79</xdr:row>
      <xdr:rowOff>149225</xdr:rowOff>
    </xdr:to>
    <xdr:sp macro="" textlink="">
      <xdr:nvSpPr>
        <xdr:cNvPr id="671" name="楕円 670">
          <a:extLst>
            <a:ext uri="{FF2B5EF4-FFF2-40B4-BE49-F238E27FC236}">
              <a16:creationId xmlns:a16="http://schemas.microsoft.com/office/drawing/2014/main" id="{00000000-0008-0000-0700-00009F020000}"/>
            </a:ext>
          </a:extLst>
        </xdr:cNvPr>
        <xdr:cNvSpPr/>
      </xdr:nvSpPr>
      <xdr:spPr>
        <a:xfrm>
          <a:off x="12763500" y="13592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140352</xdr:rowOff>
    </xdr:from>
    <xdr:ext cx="378565"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625017" y="136849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0" name="正方形/長方形 679">
          <a:extLst>
            <a:ext uri="{FF2B5EF4-FFF2-40B4-BE49-F238E27FC236}">
              <a16:creationId xmlns:a16="http://schemas.microsoft.com/office/drawing/2014/main" id="{00000000-0008-0000-0700-0000A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3" name="公債費グラフ枠">
          <a:extLst>
            <a:ext uri="{FF2B5EF4-FFF2-40B4-BE49-F238E27FC236}">
              <a16:creationId xmlns:a16="http://schemas.microsoft.com/office/drawing/2014/main" id="{00000000-0008-0000-0700-0000B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165429</xdr:rowOff>
    </xdr:from>
    <xdr:to>
      <xdr:col>85</xdr:col>
      <xdr:colOff>126364</xdr:colOff>
      <xdr:row>98</xdr:row>
      <xdr:rowOff>65349</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6317595" y="15595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69176</xdr:rowOff>
    </xdr:from>
    <xdr:ext cx="534377" cy="259045"/>
    <xdr:sp macro="" textlink="">
      <xdr:nvSpPr>
        <xdr:cNvPr id="695" name="公債費最小値テキスト">
          <a:extLst>
            <a:ext uri="{FF2B5EF4-FFF2-40B4-BE49-F238E27FC236}">
              <a16:creationId xmlns:a16="http://schemas.microsoft.com/office/drawing/2014/main" id="{00000000-0008-0000-0700-0000B7020000}"/>
            </a:ext>
          </a:extLst>
        </xdr:cNvPr>
        <xdr:cNvSpPr txBox="1"/>
      </xdr:nvSpPr>
      <xdr:spPr>
        <a:xfrm>
          <a:off x="16370300" y="1687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65349</xdr:rowOff>
    </xdr:from>
    <xdr:to>
      <xdr:col>86</xdr:col>
      <xdr:colOff>25400</xdr:colOff>
      <xdr:row>98</xdr:row>
      <xdr:rowOff>65349</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6867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112106</xdr:rowOff>
    </xdr:from>
    <xdr:ext cx="599010" cy="259045"/>
    <xdr:sp macro="" textlink="">
      <xdr:nvSpPr>
        <xdr:cNvPr id="697" name="公債費最大値テキスト">
          <a:extLst>
            <a:ext uri="{FF2B5EF4-FFF2-40B4-BE49-F238E27FC236}">
              <a16:creationId xmlns:a16="http://schemas.microsoft.com/office/drawing/2014/main" id="{00000000-0008-0000-0700-0000B9020000}"/>
            </a:ext>
          </a:extLst>
        </xdr:cNvPr>
        <xdr:cNvSpPr txBox="1"/>
      </xdr:nvSpPr>
      <xdr:spPr>
        <a:xfrm>
          <a:off x="16370300" y="1537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588,745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165429</xdr:rowOff>
    </xdr:from>
    <xdr:to>
      <xdr:col>86</xdr:col>
      <xdr:colOff>25400</xdr:colOff>
      <xdr:row>90</xdr:row>
      <xdr:rowOff>165429</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6230600" y="1559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17241</xdr:rowOff>
    </xdr:from>
    <xdr:to>
      <xdr:col>85</xdr:col>
      <xdr:colOff>127000</xdr:colOff>
      <xdr:row>98</xdr:row>
      <xdr:rowOff>25777</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5481300" y="16819341"/>
          <a:ext cx="838200" cy="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107077</xdr:rowOff>
    </xdr:from>
    <xdr:ext cx="534377" cy="259045"/>
    <xdr:sp macro="" textlink="">
      <xdr:nvSpPr>
        <xdr:cNvPr id="700" name="公債費平均値テキスト">
          <a:extLst>
            <a:ext uri="{FF2B5EF4-FFF2-40B4-BE49-F238E27FC236}">
              <a16:creationId xmlns:a16="http://schemas.microsoft.com/office/drawing/2014/main" id="{00000000-0008-0000-0700-0000BC020000}"/>
            </a:ext>
          </a:extLst>
        </xdr:cNvPr>
        <xdr:cNvSpPr txBox="1"/>
      </xdr:nvSpPr>
      <xdr:spPr>
        <a:xfrm>
          <a:off x="16370300" y="16566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84200</xdr:rowOff>
    </xdr:from>
    <xdr:to>
      <xdr:col>85</xdr:col>
      <xdr:colOff>177800</xdr:colOff>
      <xdr:row>98</xdr:row>
      <xdr:rowOff>14350</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6268700" y="1671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4648</xdr:rowOff>
    </xdr:from>
    <xdr:to>
      <xdr:col>81</xdr:col>
      <xdr:colOff>50800</xdr:colOff>
      <xdr:row>98</xdr:row>
      <xdr:rowOff>17241</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4592300" y="16806748"/>
          <a:ext cx="889000" cy="12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83578</xdr:rowOff>
    </xdr:from>
    <xdr:to>
      <xdr:col>81</xdr:col>
      <xdr:colOff>101600</xdr:colOff>
      <xdr:row>98</xdr:row>
      <xdr:rowOff>13728</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5430500" y="1671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30255</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14111" y="16489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4648</xdr:rowOff>
    </xdr:from>
    <xdr:to>
      <xdr:col>76</xdr:col>
      <xdr:colOff>114300</xdr:colOff>
      <xdr:row>98</xdr:row>
      <xdr:rowOff>5116</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3703300" y="16806748"/>
          <a:ext cx="889000" cy="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83055</xdr:rowOff>
    </xdr:from>
    <xdr:to>
      <xdr:col>76</xdr:col>
      <xdr:colOff>165100</xdr:colOff>
      <xdr:row>98</xdr:row>
      <xdr:rowOff>13205</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4541500" y="1671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29732</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488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5116</xdr:rowOff>
    </xdr:from>
    <xdr:to>
      <xdr:col>71</xdr:col>
      <xdr:colOff>177800</xdr:colOff>
      <xdr:row>98</xdr:row>
      <xdr:rowOff>8993</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2814300" y="16807216"/>
          <a:ext cx="889000" cy="3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88824</xdr:rowOff>
    </xdr:from>
    <xdr:to>
      <xdr:col>72</xdr:col>
      <xdr:colOff>38100</xdr:colOff>
      <xdr:row>98</xdr:row>
      <xdr:rowOff>18974</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3652500" y="167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35501</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36111" y="16494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94371</xdr:rowOff>
    </xdr:from>
    <xdr:to>
      <xdr:col>67</xdr:col>
      <xdr:colOff>101600</xdr:colOff>
      <xdr:row>98</xdr:row>
      <xdr:rowOff>24521</xdr:rowOff>
    </xdr:to>
    <xdr:sp macro="" textlink="">
      <xdr:nvSpPr>
        <xdr:cNvPr id="711" name="フローチャート: 判断 710">
          <a:extLst>
            <a:ext uri="{FF2B5EF4-FFF2-40B4-BE49-F238E27FC236}">
              <a16:creationId xmlns:a16="http://schemas.microsoft.com/office/drawing/2014/main" id="{00000000-0008-0000-0700-0000C7020000}"/>
            </a:ext>
          </a:extLst>
        </xdr:cNvPr>
        <xdr:cNvSpPr/>
      </xdr:nvSpPr>
      <xdr:spPr>
        <a:xfrm>
          <a:off x="12763500" y="1672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41048</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47111" y="16500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146427</xdr:rowOff>
    </xdr:from>
    <xdr:to>
      <xdr:col>85</xdr:col>
      <xdr:colOff>177800</xdr:colOff>
      <xdr:row>98</xdr:row>
      <xdr:rowOff>76577</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6268700" y="16777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62627</xdr:rowOff>
    </xdr:from>
    <xdr:ext cx="534377" cy="259045"/>
    <xdr:sp macro="" textlink="">
      <xdr:nvSpPr>
        <xdr:cNvPr id="719" name="公債費該当値テキスト">
          <a:extLst>
            <a:ext uri="{FF2B5EF4-FFF2-40B4-BE49-F238E27FC236}">
              <a16:creationId xmlns:a16="http://schemas.microsoft.com/office/drawing/2014/main" id="{00000000-0008-0000-0700-0000CF020000}"/>
            </a:ext>
          </a:extLst>
        </xdr:cNvPr>
        <xdr:cNvSpPr txBox="1"/>
      </xdr:nvSpPr>
      <xdr:spPr>
        <a:xfrm>
          <a:off x="16370300" y="16693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137891</xdr:rowOff>
    </xdr:from>
    <xdr:to>
      <xdr:col>81</xdr:col>
      <xdr:colOff>101600</xdr:colOff>
      <xdr:row>98</xdr:row>
      <xdr:rowOff>68041</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5430500" y="16768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59168</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5214111" y="16861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125298</xdr:rowOff>
    </xdr:from>
    <xdr:to>
      <xdr:col>76</xdr:col>
      <xdr:colOff>165100</xdr:colOff>
      <xdr:row>98</xdr:row>
      <xdr:rowOff>55448</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4541500" y="16755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46575</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4325111" y="16848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125766</xdr:rowOff>
    </xdr:from>
    <xdr:to>
      <xdr:col>72</xdr:col>
      <xdr:colOff>38100</xdr:colOff>
      <xdr:row>98</xdr:row>
      <xdr:rowOff>55916</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3652500" y="1675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47043</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3436111" y="16849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129643</xdr:rowOff>
    </xdr:from>
    <xdr:to>
      <xdr:col>67</xdr:col>
      <xdr:colOff>101600</xdr:colOff>
      <xdr:row>98</xdr:row>
      <xdr:rowOff>59793</xdr:rowOff>
    </xdr:to>
    <xdr:sp macro="" textlink="">
      <xdr:nvSpPr>
        <xdr:cNvPr id="726" name="楕円 725">
          <a:extLst>
            <a:ext uri="{FF2B5EF4-FFF2-40B4-BE49-F238E27FC236}">
              <a16:creationId xmlns:a16="http://schemas.microsoft.com/office/drawing/2014/main" id="{00000000-0008-0000-0700-0000D6020000}"/>
            </a:ext>
          </a:extLst>
        </xdr:cNvPr>
        <xdr:cNvSpPr/>
      </xdr:nvSpPr>
      <xdr:spPr>
        <a:xfrm>
          <a:off x="12763500" y="16760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50920</xdr:rowOff>
    </xdr:from>
    <xdr:ext cx="534377"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2547111" y="16853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2" name="諸支出金グラフ枠">
          <a:extLst>
            <a:ext uri="{FF2B5EF4-FFF2-40B4-BE49-F238E27FC236}">
              <a16:creationId xmlns:a16="http://schemas.microsoft.com/office/drawing/2014/main" id="{00000000-0008-0000-0700-0000F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19359</xdr:rowOff>
    </xdr:from>
    <xdr:to>
      <xdr:col>116</xdr:col>
      <xdr:colOff>62864</xdr:colOff>
      <xdr:row>39</xdr:row>
      <xdr:rowOff>98878</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flipV="1">
          <a:off x="22159595" y="5162859"/>
          <a:ext cx="1269" cy="1622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133421</xdr:rowOff>
    </xdr:from>
    <xdr:ext cx="249299" cy="259045"/>
    <xdr:sp macro="" textlink="">
      <xdr:nvSpPr>
        <xdr:cNvPr id="754" name="諸支出金最小値テキスト">
          <a:extLst>
            <a:ext uri="{FF2B5EF4-FFF2-40B4-BE49-F238E27FC236}">
              <a16:creationId xmlns:a16="http://schemas.microsoft.com/office/drawing/2014/main" id="{00000000-0008-0000-0700-0000F2020000}"/>
            </a:ext>
          </a:extLst>
        </xdr:cNvPr>
        <xdr:cNvSpPr txBox="1"/>
      </xdr:nvSpPr>
      <xdr:spPr>
        <a:xfrm>
          <a:off x="22212300" y="6819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137486</xdr:rowOff>
    </xdr:from>
    <xdr:ext cx="469744" cy="259045"/>
    <xdr:sp macro="" textlink="">
      <xdr:nvSpPr>
        <xdr:cNvPr id="756" name="諸支出金最大値テキスト">
          <a:extLst>
            <a:ext uri="{FF2B5EF4-FFF2-40B4-BE49-F238E27FC236}">
              <a16:creationId xmlns:a16="http://schemas.microsoft.com/office/drawing/2014/main" id="{00000000-0008-0000-0700-0000F4020000}"/>
            </a:ext>
          </a:extLst>
        </xdr:cNvPr>
        <xdr:cNvSpPr txBox="1"/>
      </xdr:nvSpPr>
      <xdr:spPr>
        <a:xfrm>
          <a:off x="22212300" y="4938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19359</xdr:rowOff>
    </xdr:from>
    <xdr:to>
      <xdr:col>116</xdr:col>
      <xdr:colOff>152400</xdr:colOff>
      <xdr:row>30</xdr:row>
      <xdr:rowOff>19359</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2072600" y="5162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50871</xdr:rowOff>
    </xdr:from>
    <xdr:ext cx="378565" cy="259045"/>
    <xdr:sp macro="" textlink="">
      <xdr:nvSpPr>
        <xdr:cNvPr id="759" name="諸支出金平均値テキスト">
          <a:extLst>
            <a:ext uri="{FF2B5EF4-FFF2-40B4-BE49-F238E27FC236}">
              <a16:creationId xmlns:a16="http://schemas.microsoft.com/office/drawing/2014/main" id="{00000000-0008-0000-0700-0000F7020000}"/>
            </a:ext>
          </a:extLst>
        </xdr:cNvPr>
        <xdr:cNvSpPr txBox="1"/>
      </xdr:nvSpPr>
      <xdr:spPr>
        <a:xfrm>
          <a:off x="22212300" y="65659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27994</xdr:rowOff>
    </xdr:from>
    <xdr:to>
      <xdr:col>116</xdr:col>
      <xdr:colOff>114300</xdr:colOff>
      <xdr:row>39</xdr:row>
      <xdr:rowOff>129594</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22110700" y="671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19014</xdr:rowOff>
    </xdr:from>
    <xdr:to>
      <xdr:col>112</xdr:col>
      <xdr:colOff>38100</xdr:colOff>
      <xdr:row>39</xdr:row>
      <xdr:rowOff>120614</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1272500" y="6705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137141</xdr:rowOff>
    </xdr:from>
    <xdr:ext cx="378565"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34017" y="64807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25382</xdr:rowOff>
    </xdr:from>
    <xdr:to>
      <xdr:col>107</xdr:col>
      <xdr:colOff>101600</xdr:colOff>
      <xdr:row>39</xdr:row>
      <xdr:rowOff>126982</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20383500" y="671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143509</xdr:rowOff>
    </xdr:from>
    <xdr:ext cx="378565"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0245017" y="64871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7" name="直線コネクタ 766">
          <a:extLst>
            <a:ext uri="{FF2B5EF4-FFF2-40B4-BE49-F238E27FC236}">
              <a16:creationId xmlns:a16="http://schemas.microsoft.com/office/drawing/2014/main" id="{00000000-0008-0000-0700-0000FF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38118</xdr:rowOff>
    </xdr:from>
    <xdr:to>
      <xdr:col>102</xdr:col>
      <xdr:colOff>165100</xdr:colOff>
      <xdr:row>39</xdr:row>
      <xdr:rowOff>139718</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19494500" y="672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156245</xdr:rowOff>
    </xdr:from>
    <xdr:ext cx="313932"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9388333" y="64998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42201</xdr:rowOff>
    </xdr:from>
    <xdr:to>
      <xdr:col>98</xdr:col>
      <xdr:colOff>38100</xdr:colOff>
      <xdr:row>39</xdr:row>
      <xdr:rowOff>143801</xdr:rowOff>
    </xdr:to>
    <xdr:sp macro="" textlink="">
      <xdr:nvSpPr>
        <xdr:cNvPr id="770" name="フローチャート: 判断 769">
          <a:extLst>
            <a:ext uri="{FF2B5EF4-FFF2-40B4-BE49-F238E27FC236}">
              <a16:creationId xmlns:a16="http://schemas.microsoft.com/office/drawing/2014/main" id="{00000000-0008-0000-0700-000002030000}"/>
            </a:ext>
          </a:extLst>
        </xdr:cNvPr>
        <xdr:cNvSpPr/>
      </xdr:nvSpPr>
      <xdr:spPr>
        <a:xfrm>
          <a:off x="18605500" y="6728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160328</xdr:rowOff>
    </xdr:from>
    <xdr:ext cx="313932"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499333" y="65039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6421</xdr:rowOff>
    </xdr:from>
    <xdr:ext cx="249299" cy="259045"/>
    <xdr:sp macro="" textlink="">
      <xdr:nvSpPr>
        <xdr:cNvPr id="778" name="諸支出金該当値テキスト">
          <a:extLst>
            <a:ext uri="{FF2B5EF4-FFF2-40B4-BE49-F238E27FC236}">
              <a16:creationId xmlns:a16="http://schemas.microsoft.com/office/drawing/2014/main" id="{00000000-0008-0000-0700-00000A030000}"/>
            </a:ext>
          </a:extLst>
        </xdr:cNvPr>
        <xdr:cNvSpPr txBox="1"/>
      </xdr:nvSpPr>
      <xdr:spPr>
        <a:xfrm>
          <a:off x="22212300" y="6692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3" name="楕円 782">
          <a:extLst>
            <a:ext uri="{FF2B5EF4-FFF2-40B4-BE49-F238E27FC236}">
              <a16:creationId xmlns:a16="http://schemas.microsoft.com/office/drawing/2014/main" id="{00000000-0008-0000-0700-00000F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5" name="楕円 784">
          <a:extLst>
            <a:ext uri="{FF2B5EF4-FFF2-40B4-BE49-F238E27FC236}">
              <a16:creationId xmlns:a16="http://schemas.microsoft.com/office/drawing/2014/main" id="{00000000-0008-0000-0700-000011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新潟県平均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49</xdr:row>
      <xdr:rowOff>92727</xdr:rowOff>
    </xdr:from>
    <xdr:ext cx="46717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7820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9" name="前年度繰上充用金グラフ枠">
          <a:extLst>
            <a:ext uri="{FF2B5EF4-FFF2-40B4-BE49-F238E27FC236}">
              <a16:creationId xmlns:a16="http://schemas.microsoft.com/office/drawing/2014/main" id="{00000000-0008-0000-0700-00002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34354</xdr:rowOff>
    </xdr:from>
    <xdr:to>
      <xdr:col>116</xdr:col>
      <xdr:colOff>62864</xdr:colOff>
      <xdr:row>59</xdr:row>
      <xdr:rowOff>44450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flipV="1">
          <a:off x="22159595" y="8606854"/>
          <a:ext cx="1269" cy="1553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91267</xdr:rowOff>
    </xdr:from>
    <xdr:ext cx="249299" cy="259045"/>
    <xdr:sp macro="" textlink="">
      <xdr:nvSpPr>
        <xdr:cNvPr id="811" name="前年度繰上充用金最小値テキスト">
          <a:extLst>
            <a:ext uri="{FF2B5EF4-FFF2-40B4-BE49-F238E27FC236}">
              <a16:creationId xmlns:a16="http://schemas.microsoft.com/office/drawing/2014/main" id="{00000000-0008-0000-0700-00002B030000}"/>
            </a:ext>
          </a:extLst>
        </xdr:cNvPr>
        <xdr:cNvSpPr txBox="1"/>
      </xdr:nvSpPr>
      <xdr:spPr>
        <a:xfrm>
          <a:off x="22212300" y="10206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152481</xdr:rowOff>
    </xdr:from>
    <xdr:ext cx="469744" cy="259045"/>
    <xdr:sp macro="" textlink="">
      <xdr:nvSpPr>
        <xdr:cNvPr id="813" name="前年度繰上充用金最大値テキスト">
          <a:extLst>
            <a:ext uri="{FF2B5EF4-FFF2-40B4-BE49-F238E27FC236}">
              <a16:creationId xmlns:a16="http://schemas.microsoft.com/office/drawing/2014/main" id="{00000000-0008-0000-0700-00002D030000}"/>
            </a:ext>
          </a:extLst>
        </xdr:cNvPr>
        <xdr:cNvSpPr txBox="1"/>
      </xdr:nvSpPr>
      <xdr:spPr>
        <a:xfrm>
          <a:off x="22212300" y="8382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8,153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50</xdr:row>
      <xdr:rowOff>34354</xdr:rowOff>
    </xdr:from>
    <xdr:to>
      <xdr:col>116</xdr:col>
      <xdr:colOff>152400</xdr:colOff>
      <xdr:row>50</xdr:row>
      <xdr:rowOff>34354</xdr:rowOff>
    </xdr:to>
    <xdr:cxnSp macro="">
      <xdr:nvCxnSpPr>
        <xdr:cNvPr id="814" name="直線コネクタ 813">
          <a:extLst>
            <a:ext uri="{FF2B5EF4-FFF2-40B4-BE49-F238E27FC236}">
              <a16:creationId xmlns:a16="http://schemas.microsoft.com/office/drawing/2014/main" id="{00000000-0008-0000-0700-00002E030000}"/>
            </a:ext>
          </a:extLst>
        </xdr:cNvPr>
        <xdr:cNvCxnSpPr/>
      </xdr:nvCxnSpPr>
      <xdr:spPr>
        <a:xfrm>
          <a:off x="22072600" y="8606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15" name="直線コネクタ 814">
          <a:extLst>
            <a:ext uri="{FF2B5EF4-FFF2-40B4-BE49-F238E27FC236}">
              <a16:creationId xmlns:a16="http://schemas.microsoft.com/office/drawing/2014/main" id="{00000000-0008-0000-0700-00002F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8717</xdr:rowOff>
    </xdr:from>
    <xdr:ext cx="313932" cy="259045"/>
    <xdr:sp macro="" textlink="">
      <xdr:nvSpPr>
        <xdr:cNvPr id="816" name="前年度繰上充用金平均値テキスト">
          <a:extLst>
            <a:ext uri="{FF2B5EF4-FFF2-40B4-BE49-F238E27FC236}">
              <a16:creationId xmlns:a16="http://schemas.microsoft.com/office/drawing/2014/main" id="{00000000-0008-0000-0700-000030030000}"/>
            </a:ext>
          </a:extLst>
        </xdr:cNvPr>
        <xdr:cNvSpPr txBox="1"/>
      </xdr:nvSpPr>
      <xdr:spPr>
        <a:xfrm>
          <a:off x="22212300" y="9952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157290</xdr:rowOff>
    </xdr:from>
    <xdr:to>
      <xdr:col>116</xdr:col>
      <xdr:colOff>114300</xdr:colOff>
      <xdr:row>59</xdr:row>
      <xdr:rowOff>87440</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22110700" y="1010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18" name="直線コネクタ 817">
          <a:extLst>
            <a:ext uri="{FF2B5EF4-FFF2-40B4-BE49-F238E27FC236}">
              <a16:creationId xmlns:a16="http://schemas.microsoft.com/office/drawing/2014/main" id="{00000000-0008-0000-0700-000032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156528</xdr:rowOff>
    </xdr:from>
    <xdr:to>
      <xdr:col>112</xdr:col>
      <xdr:colOff>38100</xdr:colOff>
      <xdr:row>59</xdr:row>
      <xdr:rowOff>86678</xdr:rowOff>
    </xdr:to>
    <xdr:sp macro="" textlink="">
      <xdr:nvSpPr>
        <xdr:cNvPr id="819" name="フローチャート: 判断 818">
          <a:extLst>
            <a:ext uri="{FF2B5EF4-FFF2-40B4-BE49-F238E27FC236}">
              <a16:creationId xmlns:a16="http://schemas.microsoft.com/office/drawing/2014/main" id="{00000000-0008-0000-0700-000033030000}"/>
            </a:ext>
          </a:extLst>
        </xdr:cNvPr>
        <xdr:cNvSpPr/>
      </xdr:nvSpPr>
      <xdr:spPr>
        <a:xfrm>
          <a:off x="21272500" y="1010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57</xdr:row>
      <xdr:rowOff>103205</xdr:rowOff>
    </xdr:from>
    <xdr:ext cx="313932"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1166333" y="9875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21" name="直線コネクタ 820">
          <a:extLst>
            <a:ext uri="{FF2B5EF4-FFF2-40B4-BE49-F238E27FC236}">
              <a16:creationId xmlns:a16="http://schemas.microsoft.com/office/drawing/2014/main" id="{00000000-0008-0000-0700-000035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156146</xdr:rowOff>
    </xdr:from>
    <xdr:to>
      <xdr:col>107</xdr:col>
      <xdr:colOff>101600</xdr:colOff>
      <xdr:row>59</xdr:row>
      <xdr:rowOff>86296</xdr:rowOff>
    </xdr:to>
    <xdr:sp macro="" textlink="">
      <xdr:nvSpPr>
        <xdr:cNvPr id="822" name="フローチャート: 判断 821">
          <a:extLst>
            <a:ext uri="{FF2B5EF4-FFF2-40B4-BE49-F238E27FC236}">
              <a16:creationId xmlns:a16="http://schemas.microsoft.com/office/drawing/2014/main" id="{00000000-0008-0000-0700-000036030000}"/>
            </a:ext>
          </a:extLst>
        </xdr:cNvPr>
        <xdr:cNvSpPr/>
      </xdr:nvSpPr>
      <xdr:spPr>
        <a:xfrm>
          <a:off x="20383500" y="1010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57</xdr:row>
      <xdr:rowOff>102823</xdr:rowOff>
    </xdr:from>
    <xdr:ext cx="313932"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20277333" y="98754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24" name="直線コネクタ 823">
          <a:extLst>
            <a:ext uri="{FF2B5EF4-FFF2-40B4-BE49-F238E27FC236}">
              <a16:creationId xmlns:a16="http://schemas.microsoft.com/office/drawing/2014/main" id="{00000000-0008-0000-0700-000038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155575</xdr:rowOff>
    </xdr:from>
    <xdr:to>
      <xdr:col>102</xdr:col>
      <xdr:colOff>165100</xdr:colOff>
      <xdr:row>59</xdr:row>
      <xdr:rowOff>85725</xdr:rowOff>
    </xdr:to>
    <xdr:sp macro="" textlink="">
      <xdr:nvSpPr>
        <xdr:cNvPr id="825" name="フローチャート: 判断 824">
          <a:extLst>
            <a:ext uri="{FF2B5EF4-FFF2-40B4-BE49-F238E27FC236}">
              <a16:creationId xmlns:a16="http://schemas.microsoft.com/office/drawing/2014/main" id="{00000000-0008-0000-0700-000039030000}"/>
            </a:ext>
          </a:extLst>
        </xdr:cNvPr>
        <xdr:cNvSpPr/>
      </xdr:nvSpPr>
      <xdr:spPr>
        <a:xfrm>
          <a:off x="19494500" y="1009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57</xdr:row>
      <xdr:rowOff>102252</xdr:rowOff>
    </xdr:from>
    <xdr:ext cx="313932"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9388333" y="9874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7" name="フローチャート: 判断 826">
          <a:extLst>
            <a:ext uri="{FF2B5EF4-FFF2-40B4-BE49-F238E27FC236}">
              <a16:creationId xmlns:a16="http://schemas.microsoft.com/office/drawing/2014/main" id="{00000000-0008-0000-0700-00003B030000}"/>
            </a:ext>
          </a:extLst>
        </xdr:cNvPr>
        <xdr:cNvSpPr/>
      </xdr:nvSpPr>
      <xdr:spPr>
        <a:xfrm>
          <a:off x="18605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3" name="テキスト ボックス 832">
          <a:extLst>
            <a:ext uri="{FF2B5EF4-FFF2-40B4-BE49-F238E27FC236}">
              <a16:creationId xmlns:a16="http://schemas.microsoft.com/office/drawing/2014/main" id="{00000000-0008-0000-0700-00004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34" name="楕円 833">
          <a:extLst>
            <a:ext uri="{FF2B5EF4-FFF2-40B4-BE49-F238E27FC236}">
              <a16:creationId xmlns:a16="http://schemas.microsoft.com/office/drawing/2014/main" id="{00000000-0008-0000-0700-000042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135717</xdr:rowOff>
    </xdr:from>
    <xdr:ext cx="249299" cy="259045"/>
    <xdr:sp macro="" textlink="">
      <xdr:nvSpPr>
        <xdr:cNvPr id="835" name="前年度繰上充用金該当値テキスト">
          <a:extLst>
            <a:ext uri="{FF2B5EF4-FFF2-40B4-BE49-F238E27FC236}">
              <a16:creationId xmlns:a16="http://schemas.microsoft.com/office/drawing/2014/main" id="{00000000-0008-0000-0700-000043030000}"/>
            </a:ext>
          </a:extLst>
        </xdr:cNvPr>
        <xdr:cNvSpPr txBox="1"/>
      </xdr:nvSpPr>
      <xdr:spPr>
        <a:xfrm>
          <a:off x="22212300" y="10079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36" name="楕円 835">
          <a:extLst>
            <a:ext uri="{FF2B5EF4-FFF2-40B4-BE49-F238E27FC236}">
              <a16:creationId xmlns:a16="http://schemas.microsoft.com/office/drawing/2014/main" id="{00000000-0008-0000-0700-000044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38" name="楕円 837">
          <a:extLst>
            <a:ext uri="{FF2B5EF4-FFF2-40B4-BE49-F238E27FC236}">
              <a16:creationId xmlns:a16="http://schemas.microsoft.com/office/drawing/2014/main" id="{00000000-0008-0000-0700-000046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39" name="テキスト ボックス 838">
          <a:extLst>
            <a:ext uri="{FF2B5EF4-FFF2-40B4-BE49-F238E27FC236}">
              <a16:creationId xmlns:a16="http://schemas.microsoft.com/office/drawing/2014/main" id="{00000000-0008-0000-0700-000047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40" name="楕円 839">
          <a:extLst>
            <a:ext uri="{FF2B5EF4-FFF2-40B4-BE49-F238E27FC236}">
              <a16:creationId xmlns:a16="http://schemas.microsoft.com/office/drawing/2014/main" id="{00000000-0008-0000-0700-000048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41" name="テキスト ボックス 840">
          <a:extLst>
            <a:ext uri="{FF2B5EF4-FFF2-40B4-BE49-F238E27FC236}">
              <a16:creationId xmlns:a16="http://schemas.microsoft.com/office/drawing/2014/main" id="{00000000-0008-0000-0700-000049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42" name="楕円 841">
          <a:extLst>
            <a:ext uri="{FF2B5EF4-FFF2-40B4-BE49-F238E27FC236}">
              <a16:creationId xmlns:a16="http://schemas.microsoft.com/office/drawing/2014/main" id="{00000000-0008-0000-0700-00004A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57</xdr:row>
      <xdr:rowOff>111777</xdr:rowOff>
    </xdr:from>
    <xdr:ext cx="249299" cy="259045"/>
    <xdr:sp macro="" textlink="">
      <xdr:nvSpPr>
        <xdr:cNvPr id="843" name="テキスト ボックス 842">
          <a:extLst>
            <a:ext uri="{FF2B5EF4-FFF2-40B4-BE49-F238E27FC236}">
              <a16:creationId xmlns:a16="http://schemas.microsoft.com/office/drawing/2014/main" id="{00000000-0008-0000-0700-00004B030000}"/>
            </a:ext>
          </a:extLst>
        </xdr:cNvPr>
        <xdr:cNvSpPr txBox="1"/>
      </xdr:nvSpPr>
      <xdr:spPr>
        <a:xfrm>
          <a:off x="18531650"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4" name="正方形/長方形 843">
          <a:extLst>
            <a:ext uri="{FF2B5EF4-FFF2-40B4-BE49-F238E27FC236}">
              <a16:creationId xmlns:a16="http://schemas.microsoft.com/office/drawing/2014/main" id="{00000000-0008-0000-0700-00004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5" name="正方形/長方形 844">
          <a:extLst>
            <a:ext uri="{FF2B5EF4-FFF2-40B4-BE49-F238E27FC236}">
              <a16:creationId xmlns:a16="http://schemas.microsoft.com/office/drawing/2014/main" id="{00000000-0008-0000-0700-00004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6" name="テキスト ボックス 845">
          <a:extLst>
            <a:ext uri="{FF2B5EF4-FFF2-40B4-BE49-F238E27FC236}">
              <a16:creationId xmlns:a16="http://schemas.microsoft.com/office/drawing/2014/main" id="{00000000-0008-0000-0700-00004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　「総務費」については、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R04</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年度に実施した</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商品券プレゼント事業</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が皆減となった一方で、</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ふるさと寄附金の増加に伴う関連経費の増加により、</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年度比で</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概ね横ばいとなって</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いる。</a:t>
          </a:r>
          <a:endPar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　「民生費」については、国が示す公定価格の改定等に伴い、認定こども園等の運営費に対する支援の増加により、</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年度比で増加している。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「衛生費」については、</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に</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完了</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した</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広域ごみ処理施設整備に係る負担金の増加により、</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ともに</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関連経費</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している</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農林水産業費</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」については、</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物価高騰対策で実施したがんばる米農家応援事業の皆減、</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「商工費」については、</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地場産業を核とした交流人口拡大・就労促進事業</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の皆減により、それぞれ</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年度比で減少している。</a:t>
          </a:r>
          <a:endPar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　「教育費」については、</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京ヶ瀬小学校長寿命化等改修事業や笹神体育館大規模改修事業により、</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R05</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年度比で増加している。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今後は、これまで同様に、事業効果・成果に重点を置いた「阿賀野市総合計画」に基づく</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PDCA</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サイクルの遂行により、産業の振興や人材の育成を強化することで市税等の経常一般財源を確保し、人口減少対策として実施する子ども・子育て施策へ財源を集中配分できるよう努めたい。</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新潟県阿賀野市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R02</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年度の</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実質単年度収支</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における比率低下の要因は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、国補正予算に基づく事業実施のため、翌年度に繰り越すべき財源が前年度より大幅に増加したことが挙げられる。</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R03</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年度</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の比率改善の主な要因は</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国税収入の上振れ等による</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普通交付税の追加交付（</a:t>
          </a:r>
          <a:r>
            <a:rPr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+598</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百万円）</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によるものである</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　また、</a:t>
          </a:r>
          <a:r>
            <a:rPr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R04</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年度から</a:t>
          </a:r>
          <a:r>
            <a:rPr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R06</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年度</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は、概ね横ばいで推移しているが</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主な要因は、</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物価高騰</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に伴う市民・企業等への支援</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事業の実施や</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市施設の維持管理経費の増加によるものとなる</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　財政調整基金残高は、「阿賀野市総合計画」で掲げる目標指標</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達成</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し、今後は標準財政規模の</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％水準の堅持</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に努める。</a:t>
          </a:r>
          <a:endPar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新潟県阿賀野市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「国民健康保険特別会計」は、過去に継続的な赤字見込みから繰上充用による予算措置を行ってきた経緯があるが、</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H30</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年度からの県下</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市での広域化による共同事業への移行後は、横ばいの収支状況となっている。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ただし近年では、被保険者数の減少等により、保険税の減少が見込まれる一方で、被保険者の高齢化や医療の高度化による医療給付費の増加が見込まれ、基金の活用が増加して</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おり、</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保険税率の改定</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を含め</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、収支状況の注視が必要となる。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「下水道事業会計」では、整備工法</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変更等により事業計画に基づく概成に遅れが生じており、建設改良費が一定の高止まりで推移している。このため、概成後の経営改善に向け、料金改定等を視野に入れた「下水道事業経営戦略」を</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en-US" sz="1200" b="0" i="0" baseline="0">
              <a:solidFill>
                <a:schemeClr val="dk1"/>
              </a:solidFill>
              <a:effectLst/>
              <a:latin typeface="ＭＳ Ｐゴシック" panose="020B0600070205080204" pitchFamily="50" charset="-128"/>
              <a:ea typeface="ＭＳ Ｐゴシック" panose="020B0600070205080204" pitchFamily="50" charset="-128"/>
              <a:cs typeface="+mn-cs"/>
            </a:rPr>
            <a:t>月に改訂した</a:t>
          </a:r>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「病院事業会計」においては「あがの市民病院改革プラン」に基づいた経営収支の改善と安定化を図っているが、定期的な医療機器の更新に加え、施設設備の経年劣化による改修も見込む必要がある。</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200" b="0" i="0" baseline="0">
              <a:solidFill>
                <a:schemeClr val="dk1"/>
              </a:solidFill>
              <a:effectLst/>
              <a:latin typeface="ＭＳ Ｐゴシック" panose="020B0600070205080204" pitchFamily="50" charset="-128"/>
              <a:ea typeface="ＭＳ Ｐゴシック" panose="020B0600070205080204" pitchFamily="50" charset="-128"/>
              <a:cs typeface="+mn-cs"/>
            </a:rPr>
            <a:t>　上記のとおり、いずれの会計においても、中期的には課題を抱えていることを見据え、収支の大幅な変動とならないよう臨時的な支出を可能な限り抑制し、計画的に事業遂行を行うことが必要になっている。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heetViews>
  <sheetFormatPr defaultColWidth="0" defaultRowHeight="11" zeroHeight="1" x14ac:dyDescent="0.2"/>
  <cols>
    <col min="1" max="11" width="2.08984375" style="168" customWidth="1"/>
    <col min="12" max="12" width="2.26953125" style="168" customWidth="1"/>
    <col min="13" max="17" width="2.36328125" style="168" customWidth="1"/>
    <col min="18" max="119" width="2.08984375" style="168" customWidth="1"/>
    <col min="120" max="16384" width="0" style="168" hidden="1"/>
  </cols>
  <sheetData>
    <row r="1" spans="1:119" ht="33" customHeight="1" x14ac:dyDescent="0.2">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 thickBot="1" x14ac:dyDescent="0.25">
      <c r="B2" s="170" t="s">
        <v>77</v>
      </c>
      <c r="C2" s="170"/>
      <c r="D2" s="171"/>
    </row>
    <row r="3" spans="1:119" ht="18.75" customHeight="1" thickBot="1" x14ac:dyDescent="0.25">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2">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28194004</v>
      </c>
      <c r="BO4" s="449"/>
      <c r="BP4" s="449"/>
      <c r="BQ4" s="449"/>
      <c r="BR4" s="449"/>
      <c r="BS4" s="449"/>
      <c r="BT4" s="449"/>
      <c r="BU4" s="450"/>
      <c r="BV4" s="448">
        <v>24670907</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7.8</v>
      </c>
      <c r="CU4" s="589"/>
      <c r="CV4" s="589"/>
      <c r="CW4" s="589"/>
      <c r="CX4" s="589"/>
      <c r="CY4" s="589"/>
      <c r="CZ4" s="589"/>
      <c r="DA4" s="590"/>
      <c r="DB4" s="588">
        <v>9.1999999999999993</v>
      </c>
      <c r="DC4" s="589"/>
      <c r="DD4" s="589"/>
      <c r="DE4" s="589"/>
      <c r="DF4" s="589"/>
      <c r="DG4" s="589"/>
      <c r="DH4" s="589"/>
      <c r="DI4" s="590"/>
    </row>
    <row r="5" spans="1:119" ht="18.75" customHeight="1" x14ac:dyDescent="0.2">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26819042</v>
      </c>
      <c r="BO5" s="420"/>
      <c r="BP5" s="420"/>
      <c r="BQ5" s="420"/>
      <c r="BR5" s="420"/>
      <c r="BS5" s="420"/>
      <c r="BT5" s="420"/>
      <c r="BU5" s="421"/>
      <c r="BV5" s="419">
        <v>23411057</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87.5</v>
      </c>
      <c r="CU5" s="417"/>
      <c r="CV5" s="417"/>
      <c r="CW5" s="417"/>
      <c r="CX5" s="417"/>
      <c r="CY5" s="417"/>
      <c r="CZ5" s="417"/>
      <c r="DA5" s="418"/>
      <c r="DB5" s="416">
        <v>89.2</v>
      </c>
      <c r="DC5" s="417"/>
      <c r="DD5" s="417"/>
      <c r="DE5" s="417"/>
      <c r="DF5" s="417"/>
      <c r="DG5" s="417"/>
      <c r="DH5" s="417"/>
      <c r="DI5" s="418"/>
    </row>
    <row r="6" spans="1:119" ht="18.75" customHeight="1" x14ac:dyDescent="0.2">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1374962</v>
      </c>
      <c r="BO6" s="420"/>
      <c r="BP6" s="420"/>
      <c r="BQ6" s="420"/>
      <c r="BR6" s="420"/>
      <c r="BS6" s="420"/>
      <c r="BT6" s="420"/>
      <c r="BU6" s="421"/>
      <c r="BV6" s="419">
        <v>1259850</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87.7</v>
      </c>
      <c r="CU6" s="563"/>
      <c r="CV6" s="563"/>
      <c r="CW6" s="563"/>
      <c r="CX6" s="563"/>
      <c r="CY6" s="563"/>
      <c r="CZ6" s="563"/>
      <c r="DA6" s="564"/>
      <c r="DB6" s="562">
        <v>89.7</v>
      </c>
      <c r="DC6" s="563"/>
      <c r="DD6" s="563"/>
      <c r="DE6" s="563"/>
      <c r="DF6" s="563"/>
      <c r="DG6" s="563"/>
      <c r="DH6" s="563"/>
      <c r="DI6" s="564"/>
    </row>
    <row r="7" spans="1:119" ht="18.75" customHeight="1" x14ac:dyDescent="0.2">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339840</v>
      </c>
      <c r="BO7" s="420"/>
      <c r="BP7" s="420"/>
      <c r="BQ7" s="420"/>
      <c r="BR7" s="420"/>
      <c r="BS7" s="420"/>
      <c r="BT7" s="420"/>
      <c r="BU7" s="421"/>
      <c r="BV7" s="419">
        <v>58733</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13231151</v>
      </c>
      <c r="CU7" s="420"/>
      <c r="CV7" s="420"/>
      <c r="CW7" s="420"/>
      <c r="CX7" s="420"/>
      <c r="CY7" s="420"/>
      <c r="CZ7" s="420"/>
      <c r="DA7" s="421"/>
      <c r="DB7" s="419">
        <v>13092528</v>
      </c>
      <c r="DC7" s="420"/>
      <c r="DD7" s="420"/>
      <c r="DE7" s="420"/>
      <c r="DF7" s="420"/>
      <c r="DG7" s="420"/>
      <c r="DH7" s="420"/>
      <c r="DI7" s="421"/>
    </row>
    <row r="8" spans="1:119" ht="18.75" customHeight="1" thickBot="1" x14ac:dyDescent="0.25">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1035122</v>
      </c>
      <c r="BO8" s="420"/>
      <c r="BP8" s="420"/>
      <c r="BQ8" s="420"/>
      <c r="BR8" s="420"/>
      <c r="BS8" s="420"/>
      <c r="BT8" s="420"/>
      <c r="BU8" s="421"/>
      <c r="BV8" s="419">
        <v>1201117</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0.43</v>
      </c>
      <c r="CU8" s="523"/>
      <c r="CV8" s="523"/>
      <c r="CW8" s="523"/>
      <c r="CX8" s="523"/>
      <c r="CY8" s="523"/>
      <c r="CZ8" s="523"/>
      <c r="DA8" s="524"/>
      <c r="DB8" s="522">
        <v>0.42</v>
      </c>
      <c r="DC8" s="523"/>
      <c r="DD8" s="523"/>
      <c r="DE8" s="523"/>
      <c r="DF8" s="523"/>
      <c r="DG8" s="523"/>
      <c r="DH8" s="523"/>
      <c r="DI8" s="524"/>
    </row>
    <row r="9" spans="1:119" ht="18.75" customHeight="1" thickBot="1" x14ac:dyDescent="0.25">
      <c r="A9" s="169"/>
      <c r="B9" s="551" t="s">
        <v>106</v>
      </c>
      <c r="C9" s="552"/>
      <c r="D9" s="552"/>
      <c r="E9" s="552"/>
      <c r="F9" s="552"/>
      <c r="G9" s="552"/>
      <c r="H9" s="552"/>
      <c r="I9" s="552"/>
      <c r="J9" s="552"/>
      <c r="K9" s="470"/>
      <c r="L9" s="553" t="s">
        <v>107</v>
      </c>
      <c r="M9" s="554"/>
      <c r="N9" s="554"/>
      <c r="O9" s="554"/>
      <c r="P9" s="554"/>
      <c r="Q9" s="555"/>
      <c r="R9" s="556">
        <v>40696</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-165995</v>
      </c>
      <c r="BO9" s="420"/>
      <c r="BP9" s="420"/>
      <c r="BQ9" s="420"/>
      <c r="BR9" s="420"/>
      <c r="BS9" s="420"/>
      <c r="BT9" s="420"/>
      <c r="BU9" s="421"/>
      <c r="BV9" s="419">
        <v>59651</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11.9</v>
      </c>
      <c r="CU9" s="417"/>
      <c r="CV9" s="417"/>
      <c r="CW9" s="417"/>
      <c r="CX9" s="417"/>
      <c r="CY9" s="417"/>
      <c r="CZ9" s="417"/>
      <c r="DA9" s="418"/>
      <c r="DB9" s="416">
        <v>13.3</v>
      </c>
      <c r="DC9" s="417"/>
      <c r="DD9" s="417"/>
      <c r="DE9" s="417"/>
      <c r="DF9" s="417"/>
      <c r="DG9" s="417"/>
      <c r="DH9" s="417"/>
      <c r="DI9" s="418"/>
    </row>
    <row r="10" spans="1:119" ht="18.75" customHeight="1" thickBot="1" x14ac:dyDescent="0.25">
      <c r="A10" s="169"/>
      <c r="B10" s="551"/>
      <c r="C10" s="552"/>
      <c r="D10" s="552"/>
      <c r="E10" s="552"/>
      <c r="F10" s="552"/>
      <c r="G10" s="552"/>
      <c r="H10" s="552"/>
      <c r="I10" s="552"/>
      <c r="J10" s="552"/>
      <c r="K10" s="470"/>
      <c r="L10" s="375" t="s">
        <v>112</v>
      </c>
      <c r="M10" s="376"/>
      <c r="N10" s="376"/>
      <c r="O10" s="376"/>
      <c r="P10" s="376"/>
      <c r="Q10" s="377"/>
      <c r="R10" s="372">
        <v>43415</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114</v>
      </c>
      <c r="AV10" s="478"/>
      <c r="AW10" s="478"/>
      <c r="AX10" s="478"/>
      <c r="AY10" s="433" t="s">
        <v>115</v>
      </c>
      <c r="AZ10" s="434"/>
      <c r="BA10" s="434"/>
      <c r="BB10" s="434"/>
      <c r="BC10" s="434"/>
      <c r="BD10" s="434"/>
      <c r="BE10" s="434"/>
      <c r="BF10" s="434"/>
      <c r="BG10" s="434"/>
      <c r="BH10" s="434"/>
      <c r="BI10" s="434"/>
      <c r="BJ10" s="434"/>
      <c r="BK10" s="434"/>
      <c r="BL10" s="434"/>
      <c r="BM10" s="435"/>
      <c r="BN10" s="419">
        <v>380128</v>
      </c>
      <c r="BO10" s="420"/>
      <c r="BP10" s="420"/>
      <c r="BQ10" s="420"/>
      <c r="BR10" s="420"/>
      <c r="BS10" s="420"/>
      <c r="BT10" s="420"/>
      <c r="BU10" s="421"/>
      <c r="BV10" s="419">
        <v>100052</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90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2">
      <c r="A12" s="169"/>
      <c r="B12" s="525" t="s">
        <v>123</v>
      </c>
      <c r="C12" s="526"/>
      <c r="D12" s="526"/>
      <c r="E12" s="526"/>
      <c r="F12" s="526"/>
      <c r="G12" s="526"/>
      <c r="H12" s="526"/>
      <c r="I12" s="526"/>
      <c r="J12" s="526"/>
      <c r="K12" s="527"/>
      <c r="L12" s="534" t="s">
        <v>124</v>
      </c>
      <c r="M12" s="535"/>
      <c r="N12" s="535"/>
      <c r="O12" s="535"/>
      <c r="P12" s="535"/>
      <c r="Q12" s="536"/>
      <c r="R12" s="537">
        <v>39165</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114</v>
      </c>
      <c r="AV12" s="478"/>
      <c r="AW12" s="478"/>
      <c r="AX12" s="478"/>
      <c r="AY12" s="433" t="s">
        <v>128</v>
      </c>
      <c r="AZ12" s="434"/>
      <c r="BA12" s="434"/>
      <c r="BB12" s="434"/>
      <c r="BC12" s="434"/>
      <c r="BD12" s="434"/>
      <c r="BE12" s="434"/>
      <c r="BF12" s="434"/>
      <c r="BG12" s="434"/>
      <c r="BH12" s="434"/>
      <c r="BI12" s="434"/>
      <c r="BJ12" s="434"/>
      <c r="BK12" s="434"/>
      <c r="BL12" s="434"/>
      <c r="BM12" s="435"/>
      <c r="BN12" s="419">
        <v>0</v>
      </c>
      <c r="BO12" s="420"/>
      <c r="BP12" s="420"/>
      <c r="BQ12" s="420"/>
      <c r="BR12" s="420"/>
      <c r="BS12" s="420"/>
      <c r="BT12" s="420"/>
      <c r="BU12" s="421"/>
      <c r="BV12" s="419">
        <v>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2">
      <c r="A13" s="169"/>
      <c r="B13" s="528"/>
      <c r="C13" s="529"/>
      <c r="D13" s="529"/>
      <c r="E13" s="529"/>
      <c r="F13" s="529"/>
      <c r="G13" s="529"/>
      <c r="H13" s="529"/>
      <c r="I13" s="529"/>
      <c r="J13" s="529"/>
      <c r="K13" s="530"/>
      <c r="L13" s="178"/>
      <c r="M13" s="503" t="s">
        <v>130</v>
      </c>
      <c r="N13" s="504"/>
      <c r="O13" s="504"/>
      <c r="P13" s="504"/>
      <c r="Q13" s="505"/>
      <c r="R13" s="506">
        <v>38703</v>
      </c>
      <c r="S13" s="507"/>
      <c r="T13" s="507"/>
      <c r="U13" s="507"/>
      <c r="V13" s="508"/>
      <c r="W13" s="509" t="s">
        <v>131</v>
      </c>
      <c r="X13" s="405"/>
      <c r="Y13" s="405"/>
      <c r="Z13" s="405"/>
      <c r="AA13" s="405"/>
      <c r="AB13" s="406"/>
      <c r="AC13" s="372">
        <v>1799</v>
      </c>
      <c r="AD13" s="373"/>
      <c r="AE13" s="373"/>
      <c r="AF13" s="373"/>
      <c r="AG13" s="374"/>
      <c r="AH13" s="372">
        <v>2106</v>
      </c>
      <c r="AI13" s="373"/>
      <c r="AJ13" s="373"/>
      <c r="AK13" s="373"/>
      <c r="AL13" s="432"/>
      <c r="AM13" s="476" t="s">
        <v>132</v>
      </c>
      <c r="AN13" s="376"/>
      <c r="AO13" s="376"/>
      <c r="AP13" s="376"/>
      <c r="AQ13" s="376"/>
      <c r="AR13" s="376"/>
      <c r="AS13" s="376"/>
      <c r="AT13" s="377"/>
      <c r="AU13" s="477" t="s">
        <v>114</v>
      </c>
      <c r="AV13" s="478"/>
      <c r="AW13" s="478"/>
      <c r="AX13" s="478"/>
      <c r="AY13" s="433" t="s">
        <v>133</v>
      </c>
      <c r="AZ13" s="434"/>
      <c r="BA13" s="434"/>
      <c r="BB13" s="434"/>
      <c r="BC13" s="434"/>
      <c r="BD13" s="434"/>
      <c r="BE13" s="434"/>
      <c r="BF13" s="434"/>
      <c r="BG13" s="434"/>
      <c r="BH13" s="434"/>
      <c r="BI13" s="434"/>
      <c r="BJ13" s="434"/>
      <c r="BK13" s="434"/>
      <c r="BL13" s="434"/>
      <c r="BM13" s="435"/>
      <c r="BN13" s="419">
        <v>214133</v>
      </c>
      <c r="BO13" s="420"/>
      <c r="BP13" s="420"/>
      <c r="BQ13" s="420"/>
      <c r="BR13" s="420"/>
      <c r="BS13" s="420"/>
      <c r="BT13" s="420"/>
      <c r="BU13" s="421"/>
      <c r="BV13" s="419">
        <v>159703</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9.4</v>
      </c>
      <c r="CU13" s="417"/>
      <c r="CV13" s="417"/>
      <c r="CW13" s="417"/>
      <c r="CX13" s="417"/>
      <c r="CY13" s="417"/>
      <c r="CZ13" s="417"/>
      <c r="DA13" s="418"/>
      <c r="DB13" s="416">
        <v>9.8000000000000007</v>
      </c>
      <c r="DC13" s="417"/>
      <c r="DD13" s="417"/>
      <c r="DE13" s="417"/>
      <c r="DF13" s="417"/>
      <c r="DG13" s="417"/>
      <c r="DH13" s="417"/>
      <c r="DI13" s="418"/>
    </row>
    <row r="14" spans="1:119" ht="18.75" customHeight="1" thickBot="1" x14ac:dyDescent="0.25">
      <c r="A14" s="169"/>
      <c r="B14" s="528"/>
      <c r="C14" s="529"/>
      <c r="D14" s="529"/>
      <c r="E14" s="529"/>
      <c r="F14" s="529"/>
      <c r="G14" s="529"/>
      <c r="H14" s="529"/>
      <c r="I14" s="529"/>
      <c r="J14" s="529"/>
      <c r="K14" s="530"/>
      <c r="L14" s="493" t="s">
        <v>135</v>
      </c>
      <c r="M14" s="546"/>
      <c r="N14" s="546"/>
      <c r="O14" s="546"/>
      <c r="P14" s="546"/>
      <c r="Q14" s="547"/>
      <c r="R14" s="506">
        <v>39873</v>
      </c>
      <c r="S14" s="507"/>
      <c r="T14" s="507"/>
      <c r="U14" s="507"/>
      <c r="V14" s="508"/>
      <c r="W14" s="510"/>
      <c r="X14" s="408"/>
      <c r="Y14" s="408"/>
      <c r="Z14" s="408"/>
      <c r="AA14" s="408"/>
      <c r="AB14" s="409"/>
      <c r="AC14" s="499">
        <v>9</v>
      </c>
      <c r="AD14" s="500"/>
      <c r="AE14" s="500"/>
      <c r="AF14" s="500"/>
      <c r="AG14" s="501"/>
      <c r="AH14" s="499">
        <v>9.6999999999999993</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66.599999999999994</v>
      </c>
      <c r="CU14" s="517"/>
      <c r="CV14" s="517"/>
      <c r="CW14" s="517"/>
      <c r="CX14" s="517"/>
      <c r="CY14" s="517"/>
      <c r="CZ14" s="517"/>
      <c r="DA14" s="518"/>
      <c r="DB14" s="516">
        <v>58.4</v>
      </c>
      <c r="DC14" s="517"/>
      <c r="DD14" s="517"/>
      <c r="DE14" s="517"/>
      <c r="DF14" s="517"/>
      <c r="DG14" s="517"/>
      <c r="DH14" s="517"/>
      <c r="DI14" s="518"/>
    </row>
    <row r="15" spans="1:119" ht="18.75" customHeight="1" x14ac:dyDescent="0.2">
      <c r="A15" s="169"/>
      <c r="B15" s="528"/>
      <c r="C15" s="529"/>
      <c r="D15" s="529"/>
      <c r="E15" s="529"/>
      <c r="F15" s="529"/>
      <c r="G15" s="529"/>
      <c r="H15" s="529"/>
      <c r="I15" s="529"/>
      <c r="J15" s="529"/>
      <c r="K15" s="530"/>
      <c r="L15" s="178"/>
      <c r="M15" s="503" t="s">
        <v>130</v>
      </c>
      <c r="N15" s="504"/>
      <c r="O15" s="504"/>
      <c r="P15" s="504"/>
      <c r="Q15" s="505"/>
      <c r="R15" s="506">
        <v>39424</v>
      </c>
      <c r="S15" s="507"/>
      <c r="T15" s="507"/>
      <c r="U15" s="507"/>
      <c r="V15" s="508"/>
      <c r="W15" s="509" t="s">
        <v>137</v>
      </c>
      <c r="X15" s="405"/>
      <c r="Y15" s="405"/>
      <c r="Z15" s="405"/>
      <c r="AA15" s="405"/>
      <c r="AB15" s="406"/>
      <c r="AC15" s="372">
        <v>6793</v>
      </c>
      <c r="AD15" s="373"/>
      <c r="AE15" s="373"/>
      <c r="AF15" s="373"/>
      <c r="AG15" s="374"/>
      <c r="AH15" s="372">
        <v>7438</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5108318</v>
      </c>
      <c r="BO15" s="449"/>
      <c r="BP15" s="449"/>
      <c r="BQ15" s="449"/>
      <c r="BR15" s="449"/>
      <c r="BS15" s="449"/>
      <c r="BT15" s="449"/>
      <c r="BU15" s="450"/>
      <c r="BV15" s="448">
        <v>5138213</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33.9</v>
      </c>
      <c r="AD16" s="500"/>
      <c r="AE16" s="500"/>
      <c r="AF16" s="500"/>
      <c r="AG16" s="501"/>
      <c r="AH16" s="499">
        <v>34.299999999999997</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11916159</v>
      </c>
      <c r="BO16" s="420"/>
      <c r="BP16" s="420"/>
      <c r="BQ16" s="420"/>
      <c r="BR16" s="420"/>
      <c r="BS16" s="420"/>
      <c r="BT16" s="420"/>
      <c r="BU16" s="421"/>
      <c r="BV16" s="419">
        <v>11737750</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5">
      <c r="A17" s="169"/>
      <c r="B17" s="531"/>
      <c r="C17" s="532"/>
      <c r="D17" s="532"/>
      <c r="E17" s="532"/>
      <c r="F17" s="532"/>
      <c r="G17" s="532"/>
      <c r="H17" s="532"/>
      <c r="I17" s="532"/>
      <c r="J17" s="532"/>
      <c r="K17" s="533"/>
      <c r="L17" s="183"/>
      <c r="M17" s="512" t="s">
        <v>143</v>
      </c>
      <c r="N17" s="513"/>
      <c r="O17" s="513"/>
      <c r="P17" s="513"/>
      <c r="Q17" s="514"/>
      <c r="R17" s="496" t="s">
        <v>141</v>
      </c>
      <c r="S17" s="497"/>
      <c r="T17" s="497"/>
      <c r="U17" s="497"/>
      <c r="V17" s="498"/>
      <c r="W17" s="509" t="s">
        <v>144</v>
      </c>
      <c r="X17" s="405"/>
      <c r="Y17" s="405"/>
      <c r="Z17" s="405"/>
      <c r="AA17" s="405"/>
      <c r="AB17" s="406"/>
      <c r="AC17" s="372">
        <v>11451</v>
      </c>
      <c r="AD17" s="373"/>
      <c r="AE17" s="373"/>
      <c r="AF17" s="373"/>
      <c r="AG17" s="374"/>
      <c r="AH17" s="372">
        <v>12153</v>
      </c>
      <c r="AI17" s="373"/>
      <c r="AJ17" s="373"/>
      <c r="AK17" s="373"/>
      <c r="AL17" s="432"/>
      <c r="AM17" s="476"/>
      <c r="AN17" s="376"/>
      <c r="AO17" s="376"/>
      <c r="AP17" s="376"/>
      <c r="AQ17" s="376"/>
      <c r="AR17" s="376"/>
      <c r="AS17" s="376"/>
      <c r="AT17" s="377"/>
      <c r="AU17" s="477"/>
      <c r="AV17" s="478"/>
      <c r="AW17" s="478"/>
      <c r="AX17" s="478"/>
      <c r="AY17" s="433" t="s">
        <v>145</v>
      </c>
      <c r="AZ17" s="434"/>
      <c r="BA17" s="434"/>
      <c r="BB17" s="434"/>
      <c r="BC17" s="434"/>
      <c r="BD17" s="434"/>
      <c r="BE17" s="434"/>
      <c r="BF17" s="434"/>
      <c r="BG17" s="434"/>
      <c r="BH17" s="434"/>
      <c r="BI17" s="434"/>
      <c r="BJ17" s="434"/>
      <c r="BK17" s="434"/>
      <c r="BL17" s="434"/>
      <c r="BM17" s="435"/>
      <c r="BN17" s="419">
        <v>6386171</v>
      </c>
      <c r="BO17" s="420"/>
      <c r="BP17" s="420"/>
      <c r="BQ17" s="420"/>
      <c r="BR17" s="420"/>
      <c r="BS17" s="420"/>
      <c r="BT17" s="420"/>
      <c r="BU17" s="421"/>
      <c r="BV17" s="419">
        <v>6423833</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5">
      <c r="A18" s="169"/>
      <c r="B18" s="469" t="s">
        <v>146</v>
      </c>
      <c r="C18" s="470"/>
      <c r="D18" s="470"/>
      <c r="E18" s="471"/>
      <c r="F18" s="471"/>
      <c r="G18" s="471"/>
      <c r="H18" s="471"/>
      <c r="I18" s="471"/>
      <c r="J18" s="471"/>
      <c r="K18" s="471"/>
      <c r="L18" s="472">
        <v>192.74</v>
      </c>
      <c r="M18" s="472"/>
      <c r="N18" s="472"/>
      <c r="O18" s="472"/>
      <c r="P18" s="472"/>
      <c r="Q18" s="472"/>
      <c r="R18" s="473"/>
      <c r="S18" s="473"/>
      <c r="T18" s="473"/>
      <c r="U18" s="473"/>
      <c r="V18" s="474"/>
      <c r="W18" s="490"/>
      <c r="X18" s="491"/>
      <c r="Y18" s="491"/>
      <c r="Z18" s="491"/>
      <c r="AA18" s="491"/>
      <c r="AB18" s="515"/>
      <c r="AC18" s="389">
        <v>57.1</v>
      </c>
      <c r="AD18" s="390"/>
      <c r="AE18" s="390"/>
      <c r="AF18" s="390"/>
      <c r="AG18" s="475"/>
      <c r="AH18" s="389">
        <v>56</v>
      </c>
      <c r="AI18" s="390"/>
      <c r="AJ18" s="390"/>
      <c r="AK18" s="390"/>
      <c r="AL18" s="391"/>
      <c r="AM18" s="476"/>
      <c r="AN18" s="376"/>
      <c r="AO18" s="376"/>
      <c r="AP18" s="376"/>
      <c r="AQ18" s="376"/>
      <c r="AR18" s="376"/>
      <c r="AS18" s="376"/>
      <c r="AT18" s="377"/>
      <c r="AU18" s="477"/>
      <c r="AV18" s="478"/>
      <c r="AW18" s="478"/>
      <c r="AX18" s="478"/>
      <c r="AY18" s="433" t="s">
        <v>147</v>
      </c>
      <c r="AZ18" s="434"/>
      <c r="BA18" s="434"/>
      <c r="BB18" s="434"/>
      <c r="BC18" s="434"/>
      <c r="BD18" s="434"/>
      <c r="BE18" s="434"/>
      <c r="BF18" s="434"/>
      <c r="BG18" s="434"/>
      <c r="BH18" s="434"/>
      <c r="BI18" s="434"/>
      <c r="BJ18" s="434"/>
      <c r="BK18" s="434"/>
      <c r="BL18" s="434"/>
      <c r="BM18" s="435"/>
      <c r="BN18" s="419">
        <v>11729682</v>
      </c>
      <c r="BO18" s="420"/>
      <c r="BP18" s="420"/>
      <c r="BQ18" s="420"/>
      <c r="BR18" s="420"/>
      <c r="BS18" s="420"/>
      <c r="BT18" s="420"/>
      <c r="BU18" s="421"/>
      <c r="BV18" s="419">
        <v>11737605</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5">
      <c r="A19" s="169"/>
      <c r="B19" s="469" t="s">
        <v>148</v>
      </c>
      <c r="C19" s="470"/>
      <c r="D19" s="470"/>
      <c r="E19" s="471"/>
      <c r="F19" s="471"/>
      <c r="G19" s="471"/>
      <c r="H19" s="471"/>
      <c r="I19" s="471"/>
      <c r="J19" s="471"/>
      <c r="K19" s="471"/>
      <c r="L19" s="479">
        <v>211</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149</v>
      </c>
      <c r="AZ19" s="434"/>
      <c r="BA19" s="434"/>
      <c r="BB19" s="434"/>
      <c r="BC19" s="434"/>
      <c r="BD19" s="434"/>
      <c r="BE19" s="434"/>
      <c r="BF19" s="434"/>
      <c r="BG19" s="434"/>
      <c r="BH19" s="434"/>
      <c r="BI19" s="434"/>
      <c r="BJ19" s="434"/>
      <c r="BK19" s="434"/>
      <c r="BL19" s="434"/>
      <c r="BM19" s="435"/>
      <c r="BN19" s="419">
        <v>16326627</v>
      </c>
      <c r="BO19" s="420"/>
      <c r="BP19" s="420"/>
      <c r="BQ19" s="420"/>
      <c r="BR19" s="420"/>
      <c r="BS19" s="420"/>
      <c r="BT19" s="420"/>
      <c r="BU19" s="421"/>
      <c r="BV19" s="419">
        <v>15852233</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5">
      <c r="A20" s="169"/>
      <c r="B20" s="469" t="s">
        <v>150</v>
      </c>
      <c r="C20" s="470"/>
      <c r="D20" s="470"/>
      <c r="E20" s="471"/>
      <c r="F20" s="471"/>
      <c r="G20" s="471"/>
      <c r="H20" s="471"/>
      <c r="I20" s="471"/>
      <c r="J20" s="471"/>
      <c r="K20" s="471"/>
      <c r="L20" s="479">
        <v>13484</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5">
      <c r="A21" s="169"/>
      <c r="B21" s="466" t="s">
        <v>151</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2">
      <c r="A22" s="169"/>
      <c r="B22" s="395" t="s">
        <v>152</v>
      </c>
      <c r="C22" s="396"/>
      <c r="D22" s="397"/>
      <c r="E22" s="404" t="s">
        <v>1</v>
      </c>
      <c r="F22" s="405"/>
      <c r="G22" s="405"/>
      <c r="H22" s="405"/>
      <c r="I22" s="405"/>
      <c r="J22" s="405"/>
      <c r="K22" s="406"/>
      <c r="L22" s="404" t="s">
        <v>153</v>
      </c>
      <c r="M22" s="405"/>
      <c r="N22" s="405"/>
      <c r="O22" s="405"/>
      <c r="P22" s="406"/>
      <c r="Q22" s="410" t="s">
        <v>154</v>
      </c>
      <c r="R22" s="411"/>
      <c r="S22" s="411"/>
      <c r="T22" s="411"/>
      <c r="U22" s="411"/>
      <c r="V22" s="412"/>
      <c r="W22" s="461" t="s">
        <v>155</v>
      </c>
      <c r="X22" s="396"/>
      <c r="Y22" s="397"/>
      <c r="Z22" s="404" t="s">
        <v>1</v>
      </c>
      <c r="AA22" s="405"/>
      <c r="AB22" s="405"/>
      <c r="AC22" s="405"/>
      <c r="AD22" s="405"/>
      <c r="AE22" s="405"/>
      <c r="AF22" s="405"/>
      <c r="AG22" s="406"/>
      <c r="AH22" s="422" t="s">
        <v>156</v>
      </c>
      <c r="AI22" s="405"/>
      <c r="AJ22" s="405"/>
      <c r="AK22" s="405"/>
      <c r="AL22" s="406"/>
      <c r="AM22" s="422" t="s">
        <v>157</v>
      </c>
      <c r="AN22" s="423"/>
      <c r="AO22" s="423"/>
      <c r="AP22" s="423"/>
      <c r="AQ22" s="423"/>
      <c r="AR22" s="424"/>
      <c r="AS22" s="410" t="s">
        <v>154</v>
      </c>
      <c r="AT22" s="411"/>
      <c r="AU22" s="411"/>
      <c r="AV22" s="411"/>
      <c r="AW22" s="411"/>
      <c r="AX22" s="428"/>
      <c r="AY22" s="445" t="s">
        <v>158</v>
      </c>
      <c r="AZ22" s="446"/>
      <c r="BA22" s="446"/>
      <c r="BB22" s="446"/>
      <c r="BC22" s="446"/>
      <c r="BD22" s="446"/>
      <c r="BE22" s="446"/>
      <c r="BF22" s="446"/>
      <c r="BG22" s="446"/>
      <c r="BH22" s="446"/>
      <c r="BI22" s="446"/>
      <c r="BJ22" s="446"/>
      <c r="BK22" s="446"/>
      <c r="BL22" s="446"/>
      <c r="BM22" s="447"/>
      <c r="BN22" s="448">
        <v>21627532</v>
      </c>
      <c r="BO22" s="449"/>
      <c r="BP22" s="449"/>
      <c r="BQ22" s="449"/>
      <c r="BR22" s="449"/>
      <c r="BS22" s="449"/>
      <c r="BT22" s="449"/>
      <c r="BU22" s="450"/>
      <c r="BV22" s="448">
        <v>19177907</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2">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159</v>
      </c>
      <c r="AZ23" s="434"/>
      <c r="BA23" s="434"/>
      <c r="BB23" s="434"/>
      <c r="BC23" s="434"/>
      <c r="BD23" s="434"/>
      <c r="BE23" s="434"/>
      <c r="BF23" s="434"/>
      <c r="BG23" s="434"/>
      <c r="BH23" s="434"/>
      <c r="BI23" s="434"/>
      <c r="BJ23" s="434"/>
      <c r="BK23" s="434"/>
      <c r="BL23" s="434"/>
      <c r="BM23" s="435"/>
      <c r="BN23" s="419">
        <v>16523174</v>
      </c>
      <c r="BO23" s="420"/>
      <c r="BP23" s="420"/>
      <c r="BQ23" s="420"/>
      <c r="BR23" s="420"/>
      <c r="BS23" s="420"/>
      <c r="BT23" s="420"/>
      <c r="BU23" s="421"/>
      <c r="BV23" s="419">
        <v>16451989</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5">
      <c r="A24" s="169"/>
      <c r="B24" s="398"/>
      <c r="C24" s="399"/>
      <c r="D24" s="400"/>
      <c r="E24" s="375" t="s">
        <v>160</v>
      </c>
      <c r="F24" s="376"/>
      <c r="G24" s="376"/>
      <c r="H24" s="376"/>
      <c r="I24" s="376"/>
      <c r="J24" s="376"/>
      <c r="K24" s="377"/>
      <c r="L24" s="372">
        <v>1</v>
      </c>
      <c r="M24" s="373"/>
      <c r="N24" s="373"/>
      <c r="O24" s="373"/>
      <c r="P24" s="374"/>
      <c r="Q24" s="372">
        <v>8290</v>
      </c>
      <c r="R24" s="373"/>
      <c r="S24" s="373"/>
      <c r="T24" s="373"/>
      <c r="U24" s="373"/>
      <c r="V24" s="374"/>
      <c r="W24" s="462"/>
      <c r="X24" s="399"/>
      <c r="Y24" s="400"/>
      <c r="Z24" s="375" t="s">
        <v>161</v>
      </c>
      <c r="AA24" s="376"/>
      <c r="AB24" s="376"/>
      <c r="AC24" s="376"/>
      <c r="AD24" s="376"/>
      <c r="AE24" s="376"/>
      <c r="AF24" s="376"/>
      <c r="AG24" s="377"/>
      <c r="AH24" s="372">
        <v>393</v>
      </c>
      <c r="AI24" s="373"/>
      <c r="AJ24" s="373"/>
      <c r="AK24" s="373"/>
      <c r="AL24" s="374"/>
      <c r="AM24" s="372">
        <v>1197864</v>
      </c>
      <c r="AN24" s="373"/>
      <c r="AO24" s="373"/>
      <c r="AP24" s="373"/>
      <c r="AQ24" s="373"/>
      <c r="AR24" s="374"/>
      <c r="AS24" s="372">
        <v>3048</v>
      </c>
      <c r="AT24" s="373"/>
      <c r="AU24" s="373"/>
      <c r="AV24" s="373"/>
      <c r="AW24" s="373"/>
      <c r="AX24" s="432"/>
      <c r="AY24" s="392" t="s">
        <v>162</v>
      </c>
      <c r="AZ24" s="393"/>
      <c r="BA24" s="393"/>
      <c r="BB24" s="393"/>
      <c r="BC24" s="393"/>
      <c r="BD24" s="393"/>
      <c r="BE24" s="393"/>
      <c r="BF24" s="393"/>
      <c r="BG24" s="393"/>
      <c r="BH24" s="393"/>
      <c r="BI24" s="393"/>
      <c r="BJ24" s="393"/>
      <c r="BK24" s="393"/>
      <c r="BL24" s="393"/>
      <c r="BM24" s="394"/>
      <c r="BN24" s="419">
        <v>15444971</v>
      </c>
      <c r="BO24" s="420"/>
      <c r="BP24" s="420"/>
      <c r="BQ24" s="420"/>
      <c r="BR24" s="420"/>
      <c r="BS24" s="420"/>
      <c r="BT24" s="420"/>
      <c r="BU24" s="421"/>
      <c r="BV24" s="419">
        <v>12236631</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2">
      <c r="A25" s="169"/>
      <c r="B25" s="398"/>
      <c r="C25" s="399"/>
      <c r="D25" s="400"/>
      <c r="E25" s="375" t="s">
        <v>163</v>
      </c>
      <c r="F25" s="376"/>
      <c r="G25" s="376"/>
      <c r="H25" s="376"/>
      <c r="I25" s="376"/>
      <c r="J25" s="376"/>
      <c r="K25" s="377"/>
      <c r="L25" s="372">
        <v>1</v>
      </c>
      <c r="M25" s="373"/>
      <c r="N25" s="373"/>
      <c r="O25" s="373"/>
      <c r="P25" s="374"/>
      <c r="Q25" s="372">
        <v>6350</v>
      </c>
      <c r="R25" s="373"/>
      <c r="S25" s="373"/>
      <c r="T25" s="373"/>
      <c r="U25" s="373"/>
      <c r="V25" s="374"/>
      <c r="W25" s="462"/>
      <c r="X25" s="399"/>
      <c r="Y25" s="400"/>
      <c r="Z25" s="375" t="s">
        <v>164</v>
      </c>
      <c r="AA25" s="376"/>
      <c r="AB25" s="376"/>
      <c r="AC25" s="376"/>
      <c r="AD25" s="376"/>
      <c r="AE25" s="376"/>
      <c r="AF25" s="376"/>
      <c r="AG25" s="377"/>
      <c r="AH25" s="372">
        <v>84</v>
      </c>
      <c r="AI25" s="373"/>
      <c r="AJ25" s="373"/>
      <c r="AK25" s="373"/>
      <c r="AL25" s="374"/>
      <c r="AM25" s="372">
        <v>259476</v>
      </c>
      <c r="AN25" s="373"/>
      <c r="AO25" s="373"/>
      <c r="AP25" s="373"/>
      <c r="AQ25" s="373"/>
      <c r="AR25" s="374"/>
      <c r="AS25" s="372">
        <v>3089</v>
      </c>
      <c r="AT25" s="373"/>
      <c r="AU25" s="373"/>
      <c r="AV25" s="373"/>
      <c r="AW25" s="373"/>
      <c r="AX25" s="432"/>
      <c r="AY25" s="445" t="s">
        <v>165</v>
      </c>
      <c r="AZ25" s="446"/>
      <c r="BA25" s="446"/>
      <c r="BB25" s="446"/>
      <c r="BC25" s="446"/>
      <c r="BD25" s="446"/>
      <c r="BE25" s="446"/>
      <c r="BF25" s="446"/>
      <c r="BG25" s="446"/>
      <c r="BH25" s="446"/>
      <c r="BI25" s="446"/>
      <c r="BJ25" s="446"/>
      <c r="BK25" s="446"/>
      <c r="BL25" s="446"/>
      <c r="BM25" s="447"/>
      <c r="BN25" s="448">
        <v>2801780</v>
      </c>
      <c r="BO25" s="449"/>
      <c r="BP25" s="449"/>
      <c r="BQ25" s="449"/>
      <c r="BR25" s="449"/>
      <c r="BS25" s="449"/>
      <c r="BT25" s="449"/>
      <c r="BU25" s="450"/>
      <c r="BV25" s="448">
        <v>2728016</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2">
      <c r="A26" s="169"/>
      <c r="B26" s="398"/>
      <c r="C26" s="399"/>
      <c r="D26" s="400"/>
      <c r="E26" s="375" t="s">
        <v>166</v>
      </c>
      <c r="F26" s="376"/>
      <c r="G26" s="376"/>
      <c r="H26" s="376"/>
      <c r="I26" s="376"/>
      <c r="J26" s="376"/>
      <c r="K26" s="377"/>
      <c r="L26" s="372">
        <v>1</v>
      </c>
      <c r="M26" s="373"/>
      <c r="N26" s="373"/>
      <c r="O26" s="373"/>
      <c r="P26" s="374"/>
      <c r="Q26" s="372">
        <v>5768</v>
      </c>
      <c r="R26" s="373"/>
      <c r="S26" s="373"/>
      <c r="T26" s="373"/>
      <c r="U26" s="373"/>
      <c r="V26" s="374"/>
      <c r="W26" s="462"/>
      <c r="X26" s="399"/>
      <c r="Y26" s="400"/>
      <c r="Z26" s="375" t="s">
        <v>167</v>
      </c>
      <c r="AA26" s="430"/>
      <c r="AB26" s="430"/>
      <c r="AC26" s="430"/>
      <c r="AD26" s="430"/>
      <c r="AE26" s="430"/>
      <c r="AF26" s="430"/>
      <c r="AG26" s="431"/>
      <c r="AH26" s="372">
        <v>11</v>
      </c>
      <c r="AI26" s="373"/>
      <c r="AJ26" s="373"/>
      <c r="AK26" s="373"/>
      <c r="AL26" s="374"/>
      <c r="AM26" s="372">
        <v>29546</v>
      </c>
      <c r="AN26" s="373"/>
      <c r="AO26" s="373"/>
      <c r="AP26" s="373"/>
      <c r="AQ26" s="373"/>
      <c r="AR26" s="374"/>
      <c r="AS26" s="372">
        <v>2686</v>
      </c>
      <c r="AT26" s="373"/>
      <c r="AU26" s="373"/>
      <c r="AV26" s="373"/>
      <c r="AW26" s="373"/>
      <c r="AX26" s="432"/>
      <c r="AY26" s="459" t="s">
        <v>168</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5">
      <c r="A27" s="169"/>
      <c r="B27" s="398"/>
      <c r="C27" s="399"/>
      <c r="D27" s="400"/>
      <c r="E27" s="375" t="s">
        <v>169</v>
      </c>
      <c r="F27" s="376"/>
      <c r="G27" s="376"/>
      <c r="H27" s="376"/>
      <c r="I27" s="376"/>
      <c r="J27" s="376"/>
      <c r="K27" s="377"/>
      <c r="L27" s="372">
        <v>1</v>
      </c>
      <c r="M27" s="373"/>
      <c r="N27" s="373"/>
      <c r="O27" s="373"/>
      <c r="P27" s="374"/>
      <c r="Q27" s="372">
        <v>3836</v>
      </c>
      <c r="R27" s="373"/>
      <c r="S27" s="373"/>
      <c r="T27" s="373"/>
      <c r="U27" s="373"/>
      <c r="V27" s="374"/>
      <c r="W27" s="462"/>
      <c r="X27" s="399"/>
      <c r="Y27" s="400"/>
      <c r="Z27" s="375" t="s">
        <v>170</v>
      </c>
      <c r="AA27" s="376"/>
      <c r="AB27" s="376"/>
      <c r="AC27" s="376"/>
      <c r="AD27" s="376"/>
      <c r="AE27" s="376"/>
      <c r="AF27" s="376"/>
      <c r="AG27" s="377"/>
      <c r="AH27" s="372">
        <v>13</v>
      </c>
      <c r="AI27" s="373"/>
      <c r="AJ27" s="373"/>
      <c r="AK27" s="373"/>
      <c r="AL27" s="374"/>
      <c r="AM27" s="372">
        <v>41843</v>
      </c>
      <c r="AN27" s="373"/>
      <c r="AO27" s="373"/>
      <c r="AP27" s="373"/>
      <c r="AQ27" s="373"/>
      <c r="AR27" s="374"/>
      <c r="AS27" s="372">
        <v>3219</v>
      </c>
      <c r="AT27" s="373"/>
      <c r="AU27" s="373"/>
      <c r="AV27" s="373"/>
      <c r="AW27" s="373"/>
      <c r="AX27" s="432"/>
      <c r="AY27" s="456" t="s">
        <v>171</v>
      </c>
      <c r="AZ27" s="457"/>
      <c r="BA27" s="457"/>
      <c r="BB27" s="457"/>
      <c r="BC27" s="457"/>
      <c r="BD27" s="457"/>
      <c r="BE27" s="457"/>
      <c r="BF27" s="457"/>
      <c r="BG27" s="457"/>
      <c r="BH27" s="457"/>
      <c r="BI27" s="457"/>
      <c r="BJ27" s="457"/>
      <c r="BK27" s="457"/>
      <c r="BL27" s="457"/>
      <c r="BM27" s="458"/>
      <c r="BN27" s="453" t="s">
        <v>122</v>
      </c>
      <c r="BO27" s="454"/>
      <c r="BP27" s="454"/>
      <c r="BQ27" s="454"/>
      <c r="BR27" s="454"/>
      <c r="BS27" s="454"/>
      <c r="BT27" s="454"/>
      <c r="BU27" s="455"/>
      <c r="BV27" s="453" t="s">
        <v>122</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2">
      <c r="A28" s="169"/>
      <c r="B28" s="398"/>
      <c r="C28" s="399"/>
      <c r="D28" s="400"/>
      <c r="E28" s="375" t="s">
        <v>172</v>
      </c>
      <c r="F28" s="376"/>
      <c r="G28" s="376"/>
      <c r="H28" s="376"/>
      <c r="I28" s="376"/>
      <c r="J28" s="376"/>
      <c r="K28" s="377"/>
      <c r="L28" s="372">
        <v>1</v>
      </c>
      <c r="M28" s="373"/>
      <c r="N28" s="373"/>
      <c r="O28" s="373"/>
      <c r="P28" s="374"/>
      <c r="Q28" s="372">
        <v>3127</v>
      </c>
      <c r="R28" s="373"/>
      <c r="S28" s="373"/>
      <c r="T28" s="373"/>
      <c r="U28" s="373"/>
      <c r="V28" s="374"/>
      <c r="W28" s="462"/>
      <c r="X28" s="399"/>
      <c r="Y28" s="400"/>
      <c r="Z28" s="375" t="s">
        <v>173</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174</v>
      </c>
      <c r="AZ28" s="437"/>
      <c r="BA28" s="437"/>
      <c r="BB28" s="438"/>
      <c r="BC28" s="445" t="s">
        <v>46</v>
      </c>
      <c r="BD28" s="446"/>
      <c r="BE28" s="446"/>
      <c r="BF28" s="446"/>
      <c r="BG28" s="446"/>
      <c r="BH28" s="446"/>
      <c r="BI28" s="446"/>
      <c r="BJ28" s="446"/>
      <c r="BK28" s="446"/>
      <c r="BL28" s="446"/>
      <c r="BM28" s="447"/>
      <c r="BN28" s="448">
        <v>2942551</v>
      </c>
      <c r="BO28" s="449"/>
      <c r="BP28" s="449"/>
      <c r="BQ28" s="449"/>
      <c r="BR28" s="449"/>
      <c r="BS28" s="449"/>
      <c r="BT28" s="449"/>
      <c r="BU28" s="450"/>
      <c r="BV28" s="448">
        <v>2562077</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2">
      <c r="A29" s="169"/>
      <c r="B29" s="398"/>
      <c r="C29" s="399"/>
      <c r="D29" s="400"/>
      <c r="E29" s="375" t="s">
        <v>175</v>
      </c>
      <c r="F29" s="376"/>
      <c r="G29" s="376"/>
      <c r="H29" s="376"/>
      <c r="I29" s="376"/>
      <c r="J29" s="376"/>
      <c r="K29" s="377"/>
      <c r="L29" s="372">
        <v>14</v>
      </c>
      <c r="M29" s="373"/>
      <c r="N29" s="373"/>
      <c r="O29" s="373"/>
      <c r="P29" s="374"/>
      <c r="Q29" s="372">
        <v>2964</v>
      </c>
      <c r="R29" s="373"/>
      <c r="S29" s="373"/>
      <c r="T29" s="373"/>
      <c r="U29" s="373"/>
      <c r="V29" s="374"/>
      <c r="W29" s="463"/>
      <c r="X29" s="464"/>
      <c r="Y29" s="465"/>
      <c r="Z29" s="375" t="s">
        <v>176</v>
      </c>
      <c r="AA29" s="376"/>
      <c r="AB29" s="376"/>
      <c r="AC29" s="376"/>
      <c r="AD29" s="376"/>
      <c r="AE29" s="376"/>
      <c r="AF29" s="376"/>
      <c r="AG29" s="377"/>
      <c r="AH29" s="372">
        <v>406</v>
      </c>
      <c r="AI29" s="373"/>
      <c r="AJ29" s="373"/>
      <c r="AK29" s="373"/>
      <c r="AL29" s="374"/>
      <c r="AM29" s="372">
        <v>1239707</v>
      </c>
      <c r="AN29" s="373"/>
      <c r="AO29" s="373"/>
      <c r="AP29" s="373"/>
      <c r="AQ29" s="373"/>
      <c r="AR29" s="374"/>
      <c r="AS29" s="372">
        <v>3053</v>
      </c>
      <c r="AT29" s="373"/>
      <c r="AU29" s="373"/>
      <c r="AV29" s="373"/>
      <c r="AW29" s="373"/>
      <c r="AX29" s="432"/>
      <c r="AY29" s="439"/>
      <c r="AZ29" s="440"/>
      <c r="BA29" s="440"/>
      <c r="BB29" s="441"/>
      <c r="BC29" s="433" t="s">
        <v>177</v>
      </c>
      <c r="BD29" s="434"/>
      <c r="BE29" s="434"/>
      <c r="BF29" s="434"/>
      <c r="BG29" s="434"/>
      <c r="BH29" s="434"/>
      <c r="BI29" s="434"/>
      <c r="BJ29" s="434"/>
      <c r="BK29" s="434"/>
      <c r="BL29" s="434"/>
      <c r="BM29" s="435"/>
      <c r="BN29" s="419">
        <v>472124</v>
      </c>
      <c r="BO29" s="420"/>
      <c r="BP29" s="420"/>
      <c r="BQ29" s="420"/>
      <c r="BR29" s="420"/>
      <c r="BS29" s="420"/>
      <c r="BT29" s="420"/>
      <c r="BU29" s="421"/>
      <c r="BV29" s="419">
        <v>426073</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5">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178</v>
      </c>
      <c r="X30" s="387"/>
      <c r="Y30" s="387"/>
      <c r="Z30" s="387"/>
      <c r="AA30" s="387"/>
      <c r="AB30" s="387"/>
      <c r="AC30" s="387"/>
      <c r="AD30" s="387"/>
      <c r="AE30" s="387"/>
      <c r="AF30" s="387"/>
      <c r="AG30" s="388"/>
      <c r="AH30" s="389">
        <v>94.3</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6733738</v>
      </c>
      <c r="BO30" s="454"/>
      <c r="BP30" s="454"/>
      <c r="BQ30" s="454"/>
      <c r="BR30" s="454"/>
      <c r="BS30" s="454"/>
      <c r="BT30" s="454"/>
      <c r="BU30" s="455"/>
      <c r="BV30" s="453">
        <v>6721975</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378" t="s">
        <v>179</v>
      </c>
      <c r="D32" s="378"/>
      <c r="E32" s="378"/>
      <c r="F32" s="378"/>
      <c r="G32" s="378"/>
      <c r="H32" s="378"/>
      <c r="I32" s="378"/>
      <c r="J32" s="378"/>
      <c r="K32" s="378"/>
      <c r="L32" s="378"/>
      <c r="M32" s="378"/>
      <c r="N32" s="378"/>
      <c r="O32" s="378"/>
      <c r="P32" s="378"/>
      <c r="Q32" s="378"/>
      <c r="R32" s="378"/>
      <c r="S32" s="378"/>
      <c r="U32" s="379" t="s">
        <v>180</v>
      </c>
      <c r="V32" s="379"/>
      <c r="W32" s="379"/>
      <c r="X32" s="379"/>
      <c r="Y32" s="379"/>
      <c r="Z32" s="379"/>
      <c r="AA32" s="379"/>
      <c r="AB32" s="379"/>
      <c r="AC32" s="379"/>
      <c r="AD32" s="379"/>
      <c r="AE32" s="379"/>
      <c r="AF32" s="379"/>
      <c r="AG32" s="379"/>
      <c r="AH32" s="379"/>
      <c r="AI32" s="379"/>
      <c r="AJ32" s="379"/>
      <c r="AK32" s="379"/>
      <c r="AM32" s="379" t="s">
        <v>181</v>
      </c>
      <c r="AN32" s="379"/>
      <c r="AO32" s="379"/>
      <c r="AP32" s="379"/>
      <c r="AQ32" s="379"/>
      <c r="AR32" s="379"/>
      <c r="AS32" s="379"/>
      <c r="AT32" s="379"/>
      <c r="AU32" s="379"/>
      <c r="AV32" s="379"/>
      <c r="AW32" s="379"/>
      <c r="AX32" s="379"/>
      <c r="AY32" s="379"/>
      <c r="AZ32" s="379"/>
      <c r="BA32" s="379"/>
      <c r="BB32" s="379"/>
      <c r="BC32" s="379"/>
      <c r="BE32" s="379" t="s">
        <v>182</v>
      </c>
      <c r="BF32" s="379"/>
      <c r="BG32" s="379"/>
      <c r="BH32" s="379"/>
      <c r="BI32" s="379"/>
      <c r="BJ32" s="379"/>
      <c r="BK32" s="379"/>
      <c r="BL32" s="379"/>
      <c r="BM32" s="379"/>
      <c r="BN32" s="379"/>
      <c r="BO32" s="379"/>
      <c r="BP32" s="379"/>
      <c r="BQ32" s="379"/>
      <c r="BR32" s="379"/>
      <c r="BS32" s="379"/>
      <c r="BT32" s="379"/>
      <c r="BU32" s="379"/>
      <c r="BW32" s="379" t="s">
        <v>183</v>
      </c>
      <c r="BX32" s="379"/>
      <c r="BY32" s="379"/>
      <c r="BZ32" s="379"/>
      <c r="CA32" s="379"/>
      <c r="CB32" s="379"/>
      <c r="CC32" s="379"/>
      <c r="CD32" s="379"/>
      <c r="CE32" s="379"/>
      <c r="CF32" s="379"/>
      <c r="CG32" s="379"/>
      <c r="CH32" s="379"/>
      <c r="CI32" s="379"/>
      <c r="CJ32" s="379"/>
      <c r="CK32" s="379"/>
      <c r="CL32" s="379"/>
      <c r="CM32" s="379"/>
      <c r="CO32" s="379" t="s">
        <v>184</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2">
      <c r="A33" s="169"/>
      <c r="B33" s="193"/>
      <c r="C33" s="371" t="s">
        <v>185</v>
      </c>
      <c r="D33" s="371"/>
      <c r="E33" s="370" t="s">
        <v>186</v>
      </c>
      <c r="F33" s="370"/>
      <c r="G33" s="370"/>
      <c r="H33" s="370"/>
      <c r="I33" s="370"/>
      <c r="J33" s="370"/>
      <c r="K33" s="370"/>
      <c r="L33" s="370"/>
      <c r="M33" s="370"/>
      <c r="N33" s="370"/>
      <c r="O33" s="370"/>
      <c r="P33" s="370"/>
      <c r="Q33" s="370"/>
      <c r="R33" s="370"/>
      <c r="S33" s="370"/>
      <c r="T33" s="194"/>
      <c r="U33" s="371" t="s">
        <v>185</v>
      </c>
      <c r="V33" s="371"/>
      <c r="W33" s="370" t="s">
        <v>186</v>
      </c>
      <c r="X33" s="370"/>
      <c r="Y33" s="370"/>
      <c r="Z33" s="370"/>
      <c r="AA33" s="370"/>
      <c r="AB33" s="370"/>
      <c r="AC33" s="370"/>
      <c r="AD33" s="370"/>
      <c r="AE33" s="370"/>
      <c r="AF33" s="370"/>
      <c r="AG33" s="370"/>
      <c r="AH33" s="370"/>
      <c r="AI33" s="370"/>
      <c r="AJ33" s="370"/>
      <c r="AK33" s="370"/>
      <c r="AL33" s="194"/>
      <c r="AM33" s="371" t="s">
        <v>185</v>
      </c>
      <c r="AN33" s="371"/>
      <c r="AO33" s="370" t="s">
        <v>186</v>
      </c>
      <c r="AP33" s="370"/>
      <c r="AQ33" s="370"/>
      <c r="AR33" s="370"/>
      <c r="AS33" s="370"/>
      <c r="AT33" s="370"/>
      <c r="AU33" s="370"/>
      <c r="AV33" s="370"/>
      <c r="AW33" s="370"/>
      <c r="AX33" s="370"/>
      <c r="AY33" s="370"/>
      <c r="AZ33" s="370"/>
      <c r="BA33" s="370"/>
      <c r="BB33" s="370"/>
      <c r="BC33" s="370"/>
      <c r="BD33" s="195"/>
      <c r="BE33" s="370" t="s">
        <v>187</v>
      </c>
      <c r="BF33" s="370"/>
      <c r="BG33" s="370" t="s">
        <v>188</v>
      </c>
      <c r="BH33" s="370"/>
      <c r="BI33" s="370"/>
      <c r="BJ33" s="370"/>
      <c r="BK33" s="370"/>
      <c r="BL33" s="370"/>
      <c r="BM33" s="370"/>
      <c r="BN33" s="370"/>
      <c r="BO33" s="370"/>
      <c r="BP33" s="370"/>
      <c r="BQ33" s="370"/>
      <c r="BR33" s="370"/>
      <c r="BS33" s="370"/>
      <c r="BT33" s="370"/>
      <c r="BU33" s="370"/>
      <c r="BV33" s="195"/>
      <c r="BW33" s="371" t="s">
        <v>187</v>
      </c>
      <c r="BX33" s="371"/>
      <c r="BY33" s="370" t="s">
        <v>189</v>
      </c>
      <c r="BZ33" s="370"/>
      <c r="CA33" s="370"/>
      <c r="CB33" s="370"/>
      <c r="CC33" s="370"/>
      <c r="CD33" s="370"/>
      <c r="CE33" s="370"/>
      <c r="CF33" s="370"/>
      <c r="CG33" s="370"/>
      <c r="CH33" s="370"/>
      <c r="CI33" s="370"/>
      <c r="CJ33" s="370"/>
      <c r="CK33" s="370"/>
      <c r="CL33" s="370"/>
      <c r="CM33" s="370"/>
      <c r="CN33" s="194"/>
      <c r="CO33" s="371" t="s">
        <v>185</v>
      </c>
      <c r="CP33" s="371"/>
      <c r="CQ33" s="370" t="s">
        <v>190</v>
      </c>
      <c r="CR33" s="370"/>
      <c r="CS33" s="370"/>
      <c r="CT33" s="370"/>
      <c r="CU33" s="370"/>
      <c r="CV33" s="370"/>
      <c r="CW33" s="370"/>
      <c r="CX33" s="370"/>
      <c r="CY33" s="370"/>
      <c r="CZ33" s="370"/>
      <c r="DA33" s="370"/>
      <c r="DB33" s="370"/>
      <c r="DC33" s="370"/>
      <c r="DD33" s="370"/>
      <c r="DE33" s="370"/>
      <c r="DF33" s="194"/>
      <c r="DG33" s="369" t="s">
        <v>191</v>
      </c>
      <c r="DH33" s="369"/>
      <c r="DI33" s="196"/>
    </row>
    <row r="34" spans="1:113" ht="32.25" customHeight="1" x14ac:dyDescent="0.2">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5</v>
      </c>
      <c r="AN34" s="367"/>
      <c r="AO34" s="368" t="str">
        <f>IF('各会計、関係団体の財政状況及び健全化判断比率'!B31="","",'各会計、関係団体の財政状況及び健全化判断比率'!B31)</f>
        <v>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8</v>
      </c>
      <c r="BX34" s="367"/>
      <c r="BY34" s="368" t="str">
        <f>IF('各会計、関係団体の財政状況及び健全化判断比率'!B68="","",'各会計、関係団体の財政状況及び健全化判断比率'!B68)</f>
        <v>五泉地域衛生施設組合</v>
      </c>
      <c r="BZ34" s="368"/>
      <c r="CA34" s="368"/>
      <c r="CB34" s="368"/>
      <c r="CC34" s="368"/>
      <c r="CD34" s="368"/>
      <c r="CE34" s="368"/>
      <c r="CF34" s="368"/>
      <c r="CG34" s="368"/>
      <c r="CH34" s="368"/>
      <c r="CI34" s="368"/>
      <c r="CJ34" s="368"/>
      <c r="CK34" s="368"/>
      <c r="CL34" s="368"/>
      <c r="CM34" s="368"/>
      <c r="CN34" s="169"/>
      <c r="CO34" s="367" t="str">
        <f>IF(CQ34="","",MAX(C34:D43,U34:V43,AM34:AN43,BE34:BF43,BW34:BX43)+1)</f>
        <v/>
      </c>
      <c r="CP34" s="367"/>
      <c r="CQ34" s="368" t="str">
        <f>IF('各会計、関係団体の財政状況及び健全化判断比率'!BS7="","",'各会計、関係団体の財政状況及び健全化判断比率'!BS7)</f>
        <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2">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介護保険特別会計</v>
      </c>
      <c r="X35" s="368"/>
      <c r="Y35" s="368"/>
      <c r="Z35" s="368"/>
      <c r="AA35" s="368"/>
      <c r="AB35" s="368"/>
      <c r="AC35" s="368"/>
      <c r="AD35" s="368"/>
      <c r="AE35" s="368"/>
      <c r="AF35" s="368"/>
      <c r="AG35" s="368"/>
      <c r="AH35" s="368"/>
      <c r="AI35" s="368"/>
      <c r="AJ35" s="368"/>
      <c r="AK35" s="368"/>
      <c r="AL35" s="169"/>
      <c r="AM35" s="367">
        <f t="shared" ref="AM35:AM43" si="0">IF(AO35="","",AM34+1)</f>
        <v>6</v>
      </c>
      <c r="AN35" s="367"/>
      <c r="AO35" s="368" t="str">
        <f>IF('各会計、関係団体の財政状況及び健全化判断比率'!B32="","",'各会計、関係団体の財政状況及び健全化判断比率'!B32)</f>
        <v>下水道事業会計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9</v>
      </c>
      <c r="BX35" s="367"/>
      <c r="BY35" s="368" t="str">
        <f>IF('各会計、関係団体の財政状況及び健全化判断比率'!B69="","",'各会計、関係団体の財政状況及び健全化判断比率'!B69)</f>
        <v>下越福祉行政組合（一般会計）</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2">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69"/>
      <c r="AM36" s="367">
        <f t="shared" si="0"/>
        <v>7</v>
      </c>
      <c r="AN36" s="367"/>
      <c r="AO36" s="368" t="str">
        <f>IF('各会計、関係団体の財政状況及び健全化判断比率'!B33="","",'各会計、関係団体の財政状況及び健全化判断比率'!B33)</f>
        <v>病院事業会計</v>
      </c>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10</v>
      </c>
      <c r="BX36" s="367"/>
      <c r="BY36" s="368" t="str">
        <f>IF('各会計、関係団体の財政状況及び健全化判断比率'!B70="","",'各会計、関係団体の財政状況及び健全化判断比率'!B70)</f>
        <v>〃（老人ホーム特別会計）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2">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11</v>
      </c>
      <c r="BX37" s="367"/>
      <c r="BY37" s="368" t="str">
        <f>IF('各会計、関係団体の財政状況及び健全化判断比率'!B71="","",'各会計、関係団体の財政状況及び健全化判断比率'!B71)</f>
        <v>〃（保健施設特別会計）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2">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12</v>
      </c>
      <c r="BX38" s="367"/>
      <c r="BY38" s="368" t="str">
        <f>IF('各会計、関係団体の財政状況及び健全化判断比率'!B72="","",'各会計、関係団体の財政状況及び健全化判断比率'!B72)</f>
        <v>新潟県市町村総合事務組合（一般会計）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2">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13</v>
      </c>
      <c r="BX39" s="367"/>
      <c r="BY39" s="368" t="str">
        <f>IF('各会計、関係団体の財政状況及び健全化判断比率'!B73="","",'各会計、関係団体の財政状況及び健全化判断比率'!B73)</f>
        <v>〃（職員退職手当支給事業特別会計）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2">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14</v>
      </c>
      <c r="BX40" s="367"/>
      <c r="BY40" s="368" t="str">
        <f>IF('各会計、関係団体の財政状況及び健全化判断比率'!B74="","",'各会計、関係団体の財政状況及び健全化判断比率'!B74)</f>
        <v>〃（消防団員等公務災害補償事業特別会計）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2">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15</v>
      </c>
      <c r="BX41" s="367"/>
      <c r="BY41" s="368" t="str">
        <f>IF('各会計、関係団体の財政状況及び健全化判断比率'!B75="","",'各会計、関係団体の財政状況及び健全化判断比率'!B75)</f>
        <v>〃（消防賞じゅつ金支給事業特別会計）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2">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16</v>
      </c>
      <c r="BX42" s="367"/>
      <c r="BY42" s="368" t="str">
        <f>IF('各会計、関係団体の財政状況及び健全化判断比率'!B76="","",'各会計、関係団体の財政状況及び健全化判断比率'!B76)</f>
        <v>〃（非常勤職員公務災害補償等特別会計）</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2">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f t="shared" si="2"/>
        <v>17</v>
      </c>
      <c r="BX43" s="367"/>
      <c r="BY43" s="368" t="str">
        <f>IF('各会計、関係団体の財政状況及び健全化判断比率'!B77="","",'各会計、関係団体の財政状況及び健全化判断比率'!B77)</f>
        <v>〃（交通災害共済事業特別会計）</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192</v>
      </c>
      <c r="E46" s="364" t="s">
        <v>193</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2">
      <c r="E47" s="364" t="s">
        <v>194</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2">
      <c r="E48" s="364" t="s">
        <v>195</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2">
      <c r="E49" s="366" t="s">
        <v>196</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2">
      <c r="E50" s="364" t="s">
        <v>197</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2">
      <c r="E51" s="364" t="s">
        <v>198</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2">
      <c r="E52" s="364" t="s">
        <v>199</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2">
      <c r="E53" s="364" t="s">
        <v>200</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2"/>
    <row r="55" spans="5:113" x14ac:dyDescent="0.2"/>
    <row r="56" spans="5:113" x14ac:dyDescent="0.2"/>
  </sheetData>
  <sheetProtection algorithmName="SHA-512" hashValue="d1ucGv835CvT8600j79QA614iq6wXpebLtbfsArX7G04FyMQNb8gUXL87XyrVVkYLNl/D1AiQ3K4+3DWU54SlA==" saltValue="cpzjkSqyn9APZDHe6ZzP+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51"/>
  <sheetViews>
    <sheetView showGridLines="0" zoomScale="70" zoomScaleNormal="7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2">
      <c r="A34" s="22"/>
      <c r="B34" s="31"/>
      <c r="C34" s="1151" t="s">
        <v>530</v>
      </c>
      <c r="D34" s="1151"/>
      <c r="E34" s="1152"/>
      <c r="F34" s="32">
        <v>7.3</v>
      </c>
      <c r="G34" s="33">
        <v>7.08</v>
      </c>
      <c r="H34" s="33">
        <v>7.75</v>
      </c>
      <c r="I34" s="33">
        <v>7.68</v>
      </c>
      <c r="J34" s="34">
        <v>8</v>
      </c>
      <c r="K34" s="22"/>
      <c r="L34" s="22"/>
      <c r="M34" s="22"/>
      <c r="N34" s="22"/>
      <c r="O34" s="22"/>
      <c r="P34" s="22"/>
    </row>
    <row r="35" spans="1:16" ht="39" customHeight="1" x14ac:dyDescent="0.2">
      <c r="A35" s="22"/>
      <c r="B35" s="35"/>
      <c r="C35" s="1145" t="s">
        <v>531</v>
      </c>
      <c r="D35" s="1146"/>
      <c r="E35" s="1147"/>
      <c r="F35" s="36">
        <v>4.4000000000000004</v>
      </c>
      <c r="G35" s="37">
        <v>6.87</v>
      </c>
      <c r="H35" s="37">
        <v>8.75</v>
      </c>
      <c r="I35" s="37">
        <v>9.17</v>
      </c>
      <c r="J35" s="38">
        <v>7.82</v>
      </c>
      <c r="K35" s="22"/>
      <c r="L35" s="22"/>
      <c r="M35" s="22"/>
      <c r="N35" s="22"/>
      <c r="O35" s="22"/>
      <c r="P35" s="22"/>
    </row>
    <row r="36" spans="1:16" ht="39" customHeight="1" x14ac:dyDescent="0.2">
      <c r="A36" s="22"/>
      <c r="B36" s="35"/>
      <c r="C36" s="1145" t="s">
        <v>532</v>
      </c>
      <c r="D36" s="1146"/>
      <c r="E36" s="1147"/>
      <c r="F36" s="36">
        <v>1.61</v>
      </c>
      <c r="G36" s="37">
        <v>1.9</v>
      </c>
      <c r="H36" s="37">
        <v>2.35</v>
      </c>
      <c r="I36" s="37">
        <v>2.75</v>
      </c>
      <c r="J36" s="38">
        <v>2.76</v>
      </c>
      <c r="K36" s="22"/>
      <c r="L36" s="22"/>
      <c r="M36" s="22"/>
      <c r="N36" s="22"/>
      <c r="O36" s="22"/>
      <c r="P36" s="22"/>
    </row>
    <row r="37" spans="1:16" ht="39" customHeight="1" x14ac:dyDescent="0.2">
      <c r="A37" s="22"/>
      <c r="B37" s="35"/>
      <c r="C37" s="1145" t="s">
        <v>533</v>
      </c>
      <c r="D37" s="1146"/>
      <c r="E37" s="1147"/>
      <c r="F37" s="36">
        <v>1.26</v>
      </c>
      <c r="G37" s="37">
        <v>1.18</v>
      </c>
      <c r="H37" s="37">
        <v>1.47</v>
      </c>
      <c r="I37" s="37">
        <v>1.7</v>
      </c>
      <c r="J37" s="38">
        <v>2.58</v>
      </c>
      <c r="K37" s="22"/>
      <c r="L37" s="22"/>
      <c r="M37" s="22"/>
      <c r="N37" s="22"/>
      <c r="O37" s="22"/>
      <c r="P37" s="22"/>
    </row>
    <row r="38" spans="1:16" ht="39" customHeight="1" x14ac:dyDescent="0.2">
      <c r="A38" s="22"/>
      <c r="B38" s="35"/>
      <c r="C38" s="1145" t="s">
        <v>534</v>
      </c>
      <c r="D38" s="1146"/>
      <c r="E38" s="1147"/>
      <c r="F38" s="36">
        <v>1.27</v>
      </c>
      <c r="G38" s="37">
        <v>1.74</v>
      </c>
      <c r="H38" s="37">
        <v>1.31</v>
      </c>
      <c r="I38" s="37">
        <v>0.97</v>
      </c>
      <c r="J38" s="38">
        <v>0.95</v>
      </c>
      <c r="K38" s="22"/>
      <c r="L38" s="22"/>
      <c r="M38" s="22"/>
      <c r="N38" s="22"/>
      <c r="O38" s="22"/>
      <c r="P38" s="22"/>
    </row>
    <row r="39" spans="1:16" ht="39" customHeight="1" x14ac:dyDescent="0.2">
      <c r="A39" s="22"/>
      <c r="B39" s="35"/>
      <c r="C39" s="1145" t="s">
        <v>535</v>
      </c>
      <c r="D39" s="1146"/>
      <c r="E39" s="1147"/>
      <c r="F39" s="36">
        <v>0.38</v>
      </c>
      <c r="G39" s="37">
        <v>0.37</v>
      </c>
      <c r="H39" s="37">
        <v>0.34</v>
      </c>
      <c r="I39" s="37">
        <v>0.23</v>
      </c>
      <c r="J39" s="38">
        <v>0.11</v>
      </c>
      <c r="K39" s="22"/>
      <c r="L39" s="22"/>
      <c r="M39" s="22"/>
      <c r="N39" s="22"/>
      <c r="O39" s="22"/>
      <c r="P39" s="22"/>
    </row>
    <row r="40" spans="1:16" ht="39" customHeight="1" x14ac:dyDescent="0.2">
      <c r="A40" s="22"/>
      <c r="B40" s="35"/>
      <c r="C40" s="1145" t="s">
        <v>536</v>
      </c>
      <c r="D40" s="1146"/>
      <c r="E40" s="1147"/>
      <c r="F40" s="36">
        <v>0.06</v>
      </c>
      <c r="G40" s="37">
        <v>0.06</v>
      </c>
      <c r="H40" s="37">
        <v>0.08</v>
      </c>
      <c r="I40" s="37">
        <v>7.0000000000000007E-2</v>
      </c>
      <c r="J40" s="38">
        <v>0.09</v>
      </c>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537</v>
      </c>
      <c r="D42" s="1146"/>
      <c r="E42" s="1147"/>
      <c r="F42" s="36" t="s">
        <v>485</v>
      </c>
      <c r="G42" s="37" t="s">
        <v>485</v>
      </c>
      <c r="H42" s="37" t="s">
        <v>485</v>
      </c>
      <c r="I42" s="37" t="s">
        <v>485</v>
      </c>
      <c r="J42" s="38" t="s">
        <v>485</v>
      </c>
      <c r="K42" s="22"/>
      <c r="L42" s="22"/>
      <c r="M42" s="22"/>
      <c r="N42" s="22"/>
      <c r="O42" s="22"/>
      <c r="P42" s="22"/>
    </row>
    <row r="43" spans="1:16" ht="39" customHeight="1" thickBot="1" x14ac:dyDescent="0.25">
      <c r="A43" s="22"/>
      <c r="B43" s="40"/>
      <c r="C43" s="1148" t="s">
        <v>538</v>
      </c>
      <c r="D43" s="1149"/>
      <c r="E43" s="1150"/>
      <c r="F43" s="41">
        <v>0.01</v>
      </c>
      <c r="G43" s="42">
        <v>0.01</v>
      </c>
      <c r="H43" s="42">
        <v>0</v>
      </c>
      <c r="I43" s="42" t="s">
        <v>485</v>
      </c>
      <c r="J43" s="43" t="s">
        <v>485</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row r="49" s="23" customFormat="1" ht="13.5" hidden="1" customHeight="1" x14ac:dyDescent="0.2"/>
    <row r="50" s="23" customFormat="1" ht="13.5" hidden="1" customHeight="1" x14ac:dyDescent="0.2"/>
    <row r="51" s="23" customFormat="1" ht="13.5" hidden="1" customHeight="1" x14ac:dyDescent="0.2"/>
  </sheetData>
  <sheetProtection algorithmName="SHA-512" hashValue="1rvFpyNpvCgs90Cw0SM3Jl9HQBIfqtEePjzZkymreW3gezrTJEKThTH6FvB1yamH7uG3QfF7r84H1wMLyUfYCg==" saltValue="9K36uYJFj5lj40J1rK2+t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70"/>
  <sheetViews>
    <sheetView showGridLines="0" zoomScale="85" zoomScaleNormal="85" zoomScaleSheetLayoutView="55" workbookViewId="0"/>
  </sheetViews>
  <sheetFormatPr defaultColWidth="0" defaultRowHeight="12.65" customHeight="1" zeroHeight="1" x14ac:dyDescent="0.2"/>
  <cols>
    <col min="1" max="1" width="6.6328125" style="49" customWidth="1"/>
    <col min="2" max="3" width="10.90625" style="49" customWidth="1"/>
    <col min="4" max="4" width="10" style="49" customWidth="1"/>
    <col min="5" max="10" width="11" style="49" customWidth="1"/>
    <col min="11" max="15" width="13.08984375" style="49" customWidth="1"/>
    <col min="16" max="21" width="11.4531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3">
      <c r="A44" s="48"/>
      <c r="B44" s="51" t="s">
        <v>8</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2">
      <c r="A45" s="48"/>
      <c r="B45" s="1176" t="s">
        <v>9</v>
      </c>
      <c r="C45" s="1177"/>
      <c r="D45" s="58"/>
      <c r="E45" s="1182" t="s">
        <v>10</v>
      </c>
      <c r="F45" s="1182"/>
      <c r="G45" s="1182"/>
      <c r="H45" s="1182"/>
      <c r="I45" s="1182"/>
      <c r="J45" s="1183"/>
      <c r="K45" s="59">
        <v>2379</v>
      </c>
      <c r="L45" s="60">
        <v>2412</v>
      </c>
      <c r="M45" s="60">
        <v>2384</v>
      </c>
      <c r="N45" s="60">
        <v>2136</v>
      </c>
      <c r="O45" s="61">
        <v>1951</v>
      </c>
      <c r="P45" s="48"/>
      <c r="Q45" s="48"/>
      <c r="R45" s="48"/>
      <c r="S45" s="48"/>
      <c r="T45" s="48"/>
      <c r="U45" s="48"/>
    </row>
    <row r="46" spans="1:21" ht="30.75" customHeight="1" x14ac:dyDescent="0.2">
      <c r="A46" s="48"/>
      <c r="B46" s="1178"/>
      <c r="C46" s="1179"/>
      <c r="D46" s="62"/>
      <c r="E46" s="1155" t="s">
        <v>11</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x14ac:dyDescent="0.2">
      <c r="A47" s="48"/>
      <c r="B47" s="1178"/>
      <c r="C47" s="1179"/>
      <c r="D47" s="62"/>
      <c r="E47" s="1155" t="s">
        <v>12</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x14ac:dyDescent="0.2">
      <c r="A48" s="48"/>
      <c r="B48" s="1178"/>
      <c r="C48" s="1179"/>
      <c r="D48" s="62"/>
      <c r="E48" s="1155" t="s">
        <v>13</v>
      </c>
      <c r="F48" s="1155"/>
      <c r="G48" s="1155"/>
      <c r="H48" s="1155"/>
      <c r="I48" s="1155"/>
      <c r="J48" s="1156"/>
      <c r="K48" s="63">
        <v>920</v>
      </c>
      <c r="L48" s="64">
        <v>942</v>
      </c>
      <c r="M48" s="64">
        <v>971</v>
      </c>
      <c r="N48" s="64">
        <v>1028</v>
      </c>
      <c r="O48" s="65">
        <v>972</v>
      </c>
      <c r="P48" s="48"/>
      <c r="Q48" s="48"/>
      <c r="R48" s="48"/>
      <c r="S48" s="48"/>
      <c r="T48" s="48"/>
      <c r="U48" s="48"/>
    </row>
    <row r="49" spans="1:21" ht="30.75" customHeight="1" x14ac:dyDescent="0.2">
      <c r="A49" s="48"/>
      <c r="B49" s="1178"/>
      <c r="C49" s="1179"/>
      <c r="D49" s="62"/>
      <c r="E49" s="1155" t="s">
        <v>14</v>
      </c>
      <c r="F49" s="1155"/>
      <c r="G49" s="1155"/>
      <c r="H49" s="1155"/>
      <c r="I49" s="1155"/>
      <c r="J49" s="1156"/>
      <c r="K49" s="63">
        <v>17</v>
      </c>
      <c r="L49" s="64">
        <v>22</v>
      </c>
      <c r="M49" s="64">
        <v>29</v>
      </c>
      <c r="N49" s="64">
        <v>24</v>
      </c>
      <c r="O49" s="65">
        <v>19</v>
      </c>
      <c r="P49" s="48"/>
      <c r="Q49" s="48"/>
      <c r="R49" s="48"/>
      <c r="S49" s="48"/>
      <c r="T49" s="48"/>
      <c r="U49" s="48"/>
    </row>
    <row r="50" spans="1:21" ht="30.75" customHeight="1" x14ac:dyDescent="0.2">
      <c r="A50" s="48"/>
      <c r="B50" s="1178"/>
      <c r="C50" s="1179"/>
      <c r="D50" s="62"/>
      <c r="E50" s="1155" t="s">
        <v>15</v>
      </c>
      <c r="F50" s="1155"/>
      <c r="G50" s="1155"/>
      <c r="H50" s="1155"/>
      <c r="I50" s="1155"/>
      <c r="J50" s="1156"/>
      <c r="K50" s="63">
        <v>9</v>
      </c>
      <c r="L50" s="64">
        <v>0</v>
      </c>
      <c r="M50" s="64">
        <v>0</v>
      </c>
      <c r="N50" s="64" t="s">
        <v>485</v>
      </c>
      <c r="O50" s="65" t="s">
        <v>485</v>
      </c>
      <c r="P50" s="48"/>
      <c r="Q50" s="48"/>
      <c r="R50" s="48"/>
      <c r="S50" s="48"/>
      <c r="T50" s="48"/>
      <c r="U50" s="48"/>
    </row>
    <row r="51" spans="1:21" ht="30.75" customHeight="1" x14ac:dyDescent="0.2">
      <c r="A51" s="48"/>
      <c r="B51" s="1180"/>
      <c r="C51" s="1181"/>
      <c r="D51" s="66"/>
      <c r="E51" s="1155" t="s">
        <v>16</v>
      </c>
      <c r="F51" s="1155"/>
      <c r="G51" s="1155"/>
      <c r="H51" s="1155"/>
      <c r="I51" s="1155"/>
      <c r="J51" s="1156"/>
      <c r="K51" s="63" t="s">
        <v>485</v>
      </c>
      <c r="L51" s="64" t="s">
        <v>485</v>
      </c>
      <c r="M51" s="64" t="s">
        <v>485</v>
      </c>
      <c r="N51" s="64" t="s">
        <v>485</v>
      </c>
      <c r="O51" s="65" t="s">
        <v>485</v>
      </c>
      <c r="P51" s="48"/>
      <c r="Q51" s="48"/>
      <c r="R51" s="48"/>
      <c r="S51" s="48"/>
      <c r="T51" s="48"/>
      <c r="U51" s="48"/>
    </row>
    <row r="52" spans="1:21" ht="30.75" customHeight="1" x14ac:dyDescent="0.2">
      <c r="A52" s="48"/>
      <c r="B52" s="1153" t="s">
        <v>17</v>
      </c>
      <c r="C52" s="1154"/>
      <c r="D52" s="66"/>
      <c r="E52" s="1155" t="s">
        <v>18</v>
      </c>
      <c r="F52" s="1155"/>
      <c r="G52" s="1155"/>
      <c r="H52" s="1155"/>
      <c r="I52" s="1155"/>
      <c r="J52" s="1156"/>
      <c r="K52" s="63">
        <v>2442</v>
      </c>
      <c r="L52" s="64">
        <v>2396</v>
      </c>
      <c r="M52" s="64">
        <v>2206</v>
      </c>
      <c r="N52" s="64">
        <v>2114</v>
      </c>
      <c r="O52" s="65">
        <v>2073</v>
      </c>
      <c r="P52" s="48"/>
      <c r="Q52" s="48"/>
      <c r="R52" s="48"/>
      <c r="S52" s="48"/>
      <c r="T52" s="48"/>
      <c r="U52" s="48"/>
    </row>
    <row r="53" spans="1:21" ht="30.75" customHeight="1" thickBot="1" x14ac:dyDescent="0.25">
      <c r="A53" s="48"/>
      <c r="B53" s="1157" t="s">
        <v>19</v>
      </c>
      <c r="C53" s="1158"/>
      <c r="D53" s="67"/>
      <c r="E53" s="1159" t="s">
        <v>20</v>
      </c>
      <c r="F53" s="1159"/>
      <c r="G53" s="1159"/>
      <c r="H53" s="1159"/>
      <c r="I53" s="1159"/>
      <c r="J53" s="1160"/>
      <c r="K53" s="68">
        <v>883</v>
      </c>
      <c r="L53" s="69">
        <v>980</v>
      </c>
      <c r="M53" s="69">
        <v>1178</v>
      </c>
      <c r="N53" s="69">
        <v>1074</v>
      </c>
      <c r="O53" s="70">
        <v>869</v>
      </c>
      <c r="P53" s="48"/>
      <c r="Q53" s="48"/>
      <c r="R53" s="48"/>
      <c r="S53" s="48"/>
      <c r="T53" s="48"/>
      <c r="U53" s="48"/>
    </row>
    <row r="54" spans="1:21" ht="24" customHeight="1" x14ac:dyDescent="0.2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3">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3">
      <c r="A57" s="48"/>
      <c r="B57" s="76"/>
      <c r="C57" s="77"/>
      <c r="D57" s="77"/>
      <c r="E57" s="78"/>
      <c r="F57" s="78"/>
      <c r="G57" s="78"/>
      <c r="H57" s="78"/>
      <c r="I57" s="78"/>
      <c r="J57" s="79" t="s">
        <v>2</v>
      </c>
      <c r="K57" s="80" t="s">
        <v>539</v>
      </c>
      <c r="L57" s="81" t="s">
        <v>540</v>
      </c>
      <c r="M57" s="81" t="s">
        <v>541</v>
      </c>
      <c r="N57" s="81" t="s">
        <v>542</v>
      </c>
      <c r="O57" s="82" t="s">
        <v>543</v>
      </c>
      <c r="P57" s="48"/>
      <c r="Q57" s="48"/>
      <c r="R57" s="48"/>
      <c r="S57" s="48"/>
      <c r="T57" s="48"/>
      <c r="U57" s="48"/>
    </row>
    <row r="58" spans="1:21" ht="31.5" customHeight="1" x14ac:dyDescent="0.2">
      <c r="B58" s="1161" t="s">
        <v>24</v>
      </c>
      <c r="C58" s="1162"/>
      <c r="D58" s="1167" t="s">
        <v>25</v>
      </c>
      <c r="E58" s="1168"/>
      <c r="F58" s="1168"/>
      <c r="G58" s="1168"/>
      <c r="H58" s="1168"/>
      <c r="I58" s="1168"/>
      <c r="J58" s="1169"/>
      <c r="K58" s="83"/>
      <c r="L58" s="84"/>
      <c r="M58" s="84"/>
      <c r="N58" s="84"/>
      <c r="O58" s="85"/>
    </row>
    <row r="59" spans="1:21" ht="31.5" customHeight="1" x14ac:dyDescent="0.2">
      <c r="B59" s="1163"/>
      <c r="C59" s="1164"/>
      <c r="D59" s="1170" t="s">
        <v>26</v>
      </c>
      <c r="E59" s="1171"/>
      <c r="F59" s="1171"/>
      <c r="G59" s="1171"/>
      <c r="H59" s="1171"/>
      <c r="I59" s="1171"/>
      <c r="J59" s="1172"/>
      <c r="K59" s="86"/>
      <c r="L59" s="87"/>
      <c r="M59" s="87"/>
      <c r="N59" s="87"/>
      <c r="O59" s="88"/>
    </row>
    <row r="60" spans="1:21" ht="31.5" customHeight="1" thickBot="1" x14ac:dyDescent="0.25">
      <c r="B60" s="1165"/>
      <c r="C60" s="1166"/>
      <c r="D60" s="1173" t="s">
        <v>27</v>
      </c>
      <c r="E60" s="1174"/>
      <c r="F60" s="1174"/>
      <c r="G60" s="1174"/>
      <c r="H60" s="1174"/>
      <c r="I60" s="1174"/>
      <c r="J60" s="1175"/>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5">
      <c r="A64" s="48"/>
      <c r="B64" s="71"/>
      <c r="C64" s="48"/>
      <c r="D64" s="48"/>
      <c r="E64" s="48"/>
      <c r="F64" s="48"/>
      <c r="G64" s="48"/>
      <c r="H64" s="48"/>
      <c r="I64" s="48"/>
      <c r="J64" s="48"/>
      <c r="K64" s="48"/>
      <c r="L64" s="48"/>
      <c r="M64" s="48"/>
      <c r="N64" s="48"/>
      <c r="O64" s="48"/>
      <c r="P64" s="48"/>
      <c r="Q64" s="48"/>
      <c r="R64" s="48"/>
      <c r="S64" s="48"/>
      <c r="T64" s="48"/>
      <c r="U64" s="48"/>
    </row>
    <row r="65" s="49" customFormat="1" ht="12.65" hidden="1" customHeight="1" x14ac:dyDescent="0.2"/>
    <row r="66" s="49" customFormat="1" ht="12.65" hidden="1" customHeight="1" x14ac:dyDescent="0.2"/>
    <row r="67" s="49" customFormat="1" ht="12.65" hidden="1" customHeight="1" x14ac:dyDescent="0.2"/>
    <row r="68" s="49" customFormat="1" ht="12.65" hidden="1" customHeight="1" x14ac:dyDescent="0.2"/>
    <row r="69" s="49" customFormat="1" ht="12.65" hidden="1" customHeight="1" x14ac:dyDescent="0.2"/>
    <row r="70" s="49" customFormat="1" ht="12.65" hidden="1" customHeight="1" x14ac:dyDescent="0.2"/>
  </sheetData>
  <sheetProtection algorithmName="SHA-512" hashValue="aZl8ieyJPKoMjElrKnEzX+GUAkJfnd+yO2XoDm1q1D36FoVwEn6MnDCZcho8TCTVo54ng4Dy633w6iSuxX4BOg==" saltValue="LHuQqo7/NdIjTb2nvBfR2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72"/>
  <sheetViews>
    <sheetView showGridLines="0" zoomScale="70" zoomScaleNormal="70" zoomScaleSheetLayoutView="100" workbookViewId="0"/>
  </sheetViews>
  <sheetFormatPr defaultColWidth="0" defaultRowHeight="13.5" customHeight="1" zeroHeight="1" x14ac:dyDescent="0.2"/>
  <cols>
    <col min="1" max="1" width="6.6328125" style="96" customWidth="1"/>
    <col min="2" max="3" width="12.6328125" style="96" customWidth="1"/>
    <col min="4" max="4" width="11.6328125" style="96" customWidth="1"/>
    <col min="5" max="8" width="10.36328125" style="96" customWidth="1"/>
    <col min="9" max="13" width="16.36328125" style="96" customWidth="1"/>
    <col min="14" max="19" width="12.63281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s="96" customFormat="1" ht="15" customHeight="1" x14ac:dyDescent="0.2"/>
    <row r="20" s="96" customFormat="1" ht="15" customHeight="1" x14ac:dyDescent="0.2"/>
    <row r="21" s="96" customFormat="1" ht="15" customHeight="1" x14ac:dyDescent="0.2"/>
    <row r="22" s="96" customFormat="1" ht="15" customHeight="1" x14ac:dyDescent="0.2"/>
    <row r="23" s="96" customFormat="1" ht="15" customHeight="1" x14ac:dyDescent="0.2"/>
    <row r="24" s="96" customFormat="1" ht="15" customHeight="1" x14ac:dyDescent="0.2"/>
    <row r="25" s="96" customFormat="1" ht="15" customHeight="1" x14ac:dyDescent="0.2"/>
    <row r="26" s="96" customFormat="1" ht="15" customHeight="1" x14ac:dyDescent="0.2"/>
    <row r="27" s="96" customFormat="1" ht="15" customHeight="1" x14ac:dyDescent="0.2"/>
    <row r="28" s="96" customFormat="1" ht="15" customHeight="1" x14ac:dyDescent="0.2"/>
    <row r="29" s="96" customFormat="1" ht="15" customHeight="1" x14ac:dyDescent="0.2"/>
    <row r="30" s="96" customFormat="1" ht="15" customHeight="1" x14ac:dyDescent="0.2"/>
    <row r="31" s="96" customFormat="1" ht="15" customHeight="1" x14ac:dyDescent="0.2"/>
    <row r="32" s="96" customFormat="1"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3">
      <c r="B40" s="98" t="s">
        <v>8</v>
      </c>
      <c r="C40" s="99"/>
      <c r="D40" s="99"/>
      <c r="E40" s="100"/>
      <c r="F40" s="100"/>
      <c r="G40" s="100"/>
      <c r="H40" s="101" t="s">
        <v>2</v>
      </c>
      <c r="I40" s="102" t="s">
        <v>524</v>
      </c>
      <c r="J40" s="103" t="s">
        <v>525</v>
      </c>
      <c r="K40" s="103" t="s">
        <v>526</v>
      </c>
      <c r="L40" s="103" t="s">
        <v>527</v>
      </c>
      <c r="M40" s="104" t="s">
        <v>528</v>
      </c>
    </row>
    <row r="41" spans="2:13" ht="27.75" customHeight="1" x14ac:dyDescent="0.2">
      <c r="B41" s="1196" t="s">
        <v>30</v>
      </c>
      <c r="C41" s="1197"/>
      <c r="D41" s="105"/>
      <c r="E41" s="1198" t="s">
        <v>31</v>
      </c>
      <c r="F41" s="1198"/>
      <c r="G41" s="1198"/>
      <c r="H41" s="1199"/>
      <c r="I41" s="343">
        <v>21737</v>
      </c>
      <c r="J41" s="344">
        <v>20729</v>
      </c>
      <c r="K41" s="344">
        <v>19736</v>
      </c>
      <c r="L41" s="344">
        <v>19178</v>
      </c>
      <c r="M41" s="345">
        <v>21628</v>
      </c>
    </row>
    <row r="42" spans="2:13" ht="27.75" customHeight="1" x14ac:dyDescent="0.2">
      <c r="B42" s="1186"/>
      <c r="C42" s="1187"/>
      <c r="D42" s="106"/>
      <c r="E42" s="1190" t="s">
        <v>32</v>
      </c>
      <c r="F42" s="1190"/>
      <c r="G42" s="1190"/>
      <c r="H42" s="1191"/>
      <c r="I42" s="346" t="s">
        <v>485</v>
      </c>
      <c r="J42" s="347" t="s">
        <v>485</v>
      </c>
      <c r="K42" s="347" t="s">
        <v>485</v>
      </c>
      <c r="L42" s="347" t="s">
        <v>485</v>
      </c>
      <c r="M42" s="348" t="s">
        <v>485</v>
      </c>
    </row>
    <row r="43" spans="2:13" ht="27.75" customHeight="1" x14ac:dyDescent="0.2">
      <c r="B43" s="1186"/>
      <c r="C43" s="1187"/>
      <c r="D43" s="106"/>
      <c r="E43" s="1190" t="s">
        <v>33</v>
      </c>
      <c r="F43" s="1190"/>
      <c r="G43" s="1190"/>
      <c r="H43" s="1191"/>
      <c r="I43" s="346">
        <v>20312</v>
      </c>
      <c r="J43" s="347">
        <v>18692</v>
      </c>
      <c r="K43" s="347">
        <v>17757</v>
      </c>
      <c r="L43" s="347">
        <v>17302</v>
      </c>
      <c r="M43" s="348">
        <v>16693</v>
      </c>
    </row>
    <row r="44" spans="2:13" ht="27.75" customHeight="1" x14ac:dyDescent="0.2">
      <c r="B44" s="1186"/>
      <c r="C44" s="1187"/>
      <c r="D44" s="106"/>
      <c r="E44" s="1190" t="s">
        <v>34</v>
      </c>
      <c r="F44" s="1190"/>
      <c r="G44" s="1190"/>
      <c r="H44" s="1191"/>
      <c r="I44" s="346">
        <v>348</v>
      </c>
      <c r="J44" s="347">
        <v>385</v>
      </c>
      <c r="K44" s="347">
        <v>373</v>
      </c>
      <c r="L44" s="347">
        <v>352</v>
      </c>
      <c r="M44" s="348">
        <v>591</v>
      </c>
    </row>
    <row r="45" spans="2:13" ht="27.75" customHeight="1" x14ac:dyDescent="0.2">
      <c r="B45" s="1186"/>
      <c r="C45" s="1187"/>
      <c r="D45" s="106"/>
      <c r="E45" s="1190" t="s">
        <v>35</v>
      </c>
      <c r="F45" s="1190"/>
      <c r="G45" s="1190"/>
      <c r="H45" s="1191"/>
      <c r="I45" s="346">
        <v>4705</v>
      </c>
      <c r="J45" s="347">
        <v>4604</v>
      </c>
      <c r="K45" s="347">
        <v>4163</v>
      </c>
      <c r="L45" s="347">
        <v>3827</v>
      </c>
      <c r="M45" s="348">
        <v>3758</v>
      </c>
    </row>
    <row r="46" spans="2:13" ht="27.75" customHeight="1" x14ac:dyDescent="0.2">
      <c r="B46" s="1186"/>
      <c r="C46" s="1187"/>
      <c r="D46" s="107"/>
      <c r="E46" s="1190" t="s">
        <v>36</v>
      </c>
      <c r="F46" s="1190"/>
      <c r="G46" s="1190"/>
      <c r="H46" s="1191"/>
      <c r="I46" s="346" t="s">
        <v>485</v>
      </c>
      <c r="J46" s="347" t="s">
        <v>485</v>
      </c>
      <c r="K46" s="347" t="s">
        <v>485</v>
      </c>
      <c r="L46" s="347" t="s">
        <v>485</v>
      </c>
      <c r="M46" s="348" t="s">
        <v>485</v>
      </c>
    </row>
    <row r="47" spans="2:13" ht="27.75" customHeight="1" x14ac:dyDescent="0.2">
      <c r="B47" s="1186"/>
      <c r="C47" s="1187"/>
      <c r="D47" s="108"/>
      <c r="E47" s="1200" t="s">
        <v>37</v>
      </c>
      <c r="F47" s="1201"/>
      <c r="G47" s="1201"/>
      <c r="H47" s="1202"/>
      <c r="I47" s="346" t="s">
        <v>485</v>
      </c>
      <c r="J47" s="347" t="s">
        <v>485</v>
      </c>
      <c r="K47" s="347" t="s">
        <v>485</v>
      </c>
      <c r="L47" s="347" t="s">
        <v>485</v>
      </c>
      <c r="M47" s="348" t="s">
        <v>485</v>
      </c>
    </row>
    <row r="48" spans="2:13" ht="27.75" customHeight="1" x14ac:dyDescent="0.2">
      <c r="B48" s="1186"/>
      <c r="C48" s="1187"/>
      <c r="D48" s="106"/>
      <c r="E48" s="1190" t="s">
        <v>38</v>
      </c>
      <c r="F48" s="1190"/>
      <c r="G48" s="1190"/>
      <c r="H48" s="1191"/>
      <c r="I48" s="346" t="s">
        <v>485</v>
      </c>
      <c r="J48" s="347" t="s">
        <v>485</v>
      </c>
      <c r="K48" s="347" t="s">
        <v>485</v>
      </c>
      <c r="L48" s="347" t="s">
        <v>485</v>
      </c>
      <c r="M48" s="348" t="s">
        <v>485</v>
      </c>
    </row>
    <row r="49" spans="2:13" ht="27.75" customHeight="1" x14ac:dyDescent="0.2">
      <c r="B49" s="1188"/>
      <c r="C49" s="1189"/>
      <c r="D49" s="106"/>
      <c r="E49" s="1190" t="s">
        <v>39</v>
      </c>
      <c r="F49" s="1190"/>
      <c r="G49" s="1190"/>
      <c r="H49" s="1191"/>
      <c r="I49" s="346" t="s">
        <v>485</v>
      </c>
      <c r="J49" s="347" t="s">
        <v>485</v>
      </c>
      <c r="K49" s="347" t="s">
        <v>485</v>
      </c>
      <c r="L49" s="347" t="s">
        <v>485</v>
      </c>
      <c r="M49" s="348" t="s">
        <v>485</v>
      </c>
    </row>
    <row r="50" spans="2:13" ht="27.75" customHeight="1" x14ac:dyDescent="0.2">
      <c r="B50" s="1184" t="s">
        <v>40</v>
      </c>
      <c r="C50" s="1185"/>
      <c r="D50" s="109"/>
      <c r="E50" s="1190" t="s">
        <v>41</v>
      </c>
      <c r="F50" s="1190"/>
      <c r="G50" s="1190"/>
      <c r="H50" s="1191"/>
      <c r="I50" s="346">
        <v>5721</v>
      </c>
      <c r="J50" s="347">
        <v>6805</v>
      </c>
      <c r="K50" s="347">
        <v>7749</v>
      </c>
      <c r="L50" s="347">
        <v>8461</v>
      </c>
      <c r="M50" s="348">
        <v>9023</v>
      </c>
    </row>
    <row r="51" spans="2:13" ht="27.75" customHeight="1" x14ac:dyDescent="0.2">
      <c r="B51" s="1186"/>
      <c r="C51" s="1187"/>
      <c r="D51" s="106"/>
      <c r="E51" s="1190" t="s">
        <v>42</v>
      </c>
      <c r="F51" s="1190"/>
      <c r="G51" s="1190"/>
      <c r="H51" s="1191"/>
      <c r="I51" s="346">
        <v>1535</v>
      </c>
      <c r="J51" s="347">
        <v>1380</v>
      </c>
      <c r="K51" s="347">
        <v>1225</v>
      </c>
      <c r="L51" s="347">
        <v>1071</v>
      </c>
      <c r="M51" s="348">
        <v>918</v>
      </c>
    </row>
    <row r="52" spans="2:13" ht="27.75" customHeight="1" x14ac:dyDescent="0.2">
      <c r="B52" s="1188"/>
      <c r="C52" s="1189"/>
      <c r="D52" s="106"/>
      <c r="E52" s="1190" t="s">
        <v>43</v>
      </c>
      <c r="F52" s="1190"/>
      <c r="G52" s="1190"/>
      <c r="H52" s="1191"/>
      <c r="I52" s="346">
        <v>26820</v>
      </c>
      <c r="J52" s="347">
        <v>25568</v>
      </c>
      <c r="K52" s="347">
        <v>24915</v>
      </c>
      <c r="L52" s="347">
        <v>24695</v>
      </c>
      <c r="M52" s="348">
        <v>25260</v>
      </c>
    </row>
    <row r="53" spans="2:13" ht="27.75" customHeight="1" thickBot="1" x14ac:dyDescent="0.25">
      <c r="B53" s="1192" t="s">
        <v>19</v>
      </c>
      <c r="C53" s="1193"/>
      <c r="D53" s="110"/>
      <c r="E53" s="1194" t="s">
        <v>44</v>
      </c>
      <c r="F53" s="1194"/>
      <c r="G53" s="1194"/>
      <c r="H53" s="1195"/>
      <c r="I53" s="349">
        <v>13026</v>
      </c>
      <c r="J53" s="350">
        <v>10657</v>
      </c>
      <c r="K53" s="350">
        <v>8141</v>
      </c>
      <c r="L53" s="350">
        <v>6433</v>
      </c>
      <c r="M53" s="351">
        <v>7469</v>
      </c>
    </row>
    <row r="54" spans="2:13" ht="27.75" customHeight="1" x14ac:dyDescent="0.25">
      <c r="B54" s="111"/>
      <c r="C54" s="112"/>
      <c r="D54" s="112"/>
      <c r="E54" s="113"/>
      <c r="F54" s="113"/>
      <c r="G54" s="113"/>
      <c r="H54" s="113"/>
      <c r="I54" s="114"/>
      <c r="J54" s="114"/>
      <c r="K54" s="114"/>
      <c r="L54" s="114"/>
      <c r="M54" s="114"/>
    </row>
    <row r="55" spans="2:13" ht="13" x14ac:dyDescent="0.2"/>
    <row r="65" s="96" customFormat="1" ht="13.5" hidden="1" customHeight="1" x14ac:dyDescent="0.2"/>
    <row r="66" s="96" customFormat="1" ht="13.5" hidden="1" customHeight="1" x14ac:dyDescent="0.2"/>
    <row r="67" s="96" customFormat="1" ht="13.5" hidden="1" customHeight="1" x14ac:dyDescent="0.2"/>
    <row r="68" s="96" customFormat="1" ht="13.5" hidden="1" customHeight="1" x14ac:dyDescent="0.2"/>
    <row r="69" s="96" customFormat="1" ht="13.5" hidden="1" customHeight="1" x14ac:dyDescent="0.2"/>
    <row r="70" s="96" customFormat="1" ht="13.5" hidden="1" customHeight="1" x14ac:dyDescent="0.2"/>
    <row r="71" s="96" customFormat="1" ht="13.5" hidden="1" customHeight="1" x14ac:dyDescent="0.2"/>
    <row r="72" s="96" customFormat="1" ht="13.5" hidden="1" customHeight="1" x14ac:dyDescent="0.2"/>
  </sheetData>
  <sheetProtection algorithmName="SHA-512" hashValue="4sk9sul+E2qanAQxC7jRjY99r4KqZvIPL9Wir4etiH2KChy/pypsjCRMwMj2wSBU0wg1cq8uXhVjgBBEYz85Ow==" saltValue="SaHwnqjLR6jLCoeHdmUku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s="1" customFormat="1" ht="16.5" customHeight="1" x14ac:dyDescent="0.2"/>
    <row r="2" s="1" customFormat="1" ht="16.5" customHeight="1" x14ac:dyDescent="0.2"/>
    <row r="3" s="1" customFormat="1" ht="16.5" customHeight="1" x14ac:dyDescent="0.2"/>
    <row r="4" s="1" customFormat="1" ht="16.5" customHeight="1" x14ac:dyDescent="0.2"/>
    <row r="5" s="1" customFormat="1" ht="16.5" customHeight="1" x14ac:dyDescent="0.2"/>
    <row r="6" s="1" customFormat="1" ht="16.5" customHeight="1" x14ac:dyDescent="0.2"/>
    <row r="7" s="1" customFormat="1" ht="16.5" customHeight="1" x14ac:dyDescent="0.2"/>
    <row r="8" s="1" customFormat="1" ht="16.5" customHeight="1" x14ac:dyDescent="0.2"/>
    <row r="9" s="1" customFormat="1" ht="16.5" customHeight="1" x14ac:dyDescent="0.2"/>
    <row r="10" s="1" customFormat="1" ht="16.5" customHeight="1" x14ac:dyDescent="0.2"/>
    <row r="11" s="1" customFormat="1" ht="16.5" customHeight="1" x14ac:dyDescent="0.2"/>
    <row r="12" s="1" customFormat="1" ht="16.5" customHeight="1" x14ac:dyDescent="0.2"/>
    <row r="13" s="1" customFormat="1"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1" customFormat="1" ht="16.5" customHeight="1" x14ac:dyDescent="0.2"/>
    <row r="34" s="1" customFormat="1" ht="16.5" customHeight="1" x14ac:dyDescent="0.2"/>
    <row r="35" s="1" customFormat="1" ht="16.5" customHeight="1" x14ac:dyDescent="0.2"/>
    <row r="36" s="1" customFormat="1" ht="16.5" customHeight="1" x14ac:dyDescent="0.2"/>
    <row r="37" s="1" customFormat="1" ht="16.5" customHeight="1" x14ac:dyDescent="0.2"/>
    <row r="38" s="1" customFormat="1" ht="16.5" customHeight="1" x14ac:dyDescent="0.2"/>
    <row r="39" s="1" customFormat="1" ht="16.5" customHeight="1" x14ac:dyDescent="0.2"/>
    <row r="40" s="1" customFormat="1" ht="16.5" customHeight="1" x14ac:dyDescent="0.2"/>
    <row r="41" s="1" customFormat="1" ht="16.5" customHeight="1" x14ac:dyDescent="0.2"/>
    <row r="42" s="1" customFormat="1" ht="16.5" customHeight="1" x14ac:dyDescent="0.2"/>
    <row r="43" s="1" customFormat="1" ht="16.5" customHeight="1" x14ac:dyDescent="0.2"/>
    <row r="44" s="1" customFormat="1" ht="16.5" customHeight="1" x14ac:dyDescent="0.2"/>
    <row r="45" s="1" customFormat="1" ht="16.5" customHeight="1" x14ac:dyDescent="0.2"/>
    <row r="46" s="1" customFormat="1" ht="16.5" customHeight="1" x14ac:dyDescent="0.2"/>
    <row r="47" s="1" customFormat="1" ht="16.5" customHeight="1" x14ac:dyDescent="0.2"/>
    <row r="48" s="1" customFormat="1"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5" t="s">
        <v>45</v>
      </c>
    </row>
    <row r="54" spans="2:8" ht="29.25" customHeight="1" thickBot="1" x14ac:dyDescent="0.35">
      <c r="B54" s="116" t="s">
        <v>1</v>
      </c>
      <c r="C54" s="117"/>
      <c r="D54" s="117"/>
      <c r="E54" s="118" t="s">
        <v>2</v>
      </c>
      <c r="F54" s="119" t="s">
        <v>526</v>
      </c>
      <c r="G54" s="119" t="s">
        <v>527</v>
      </c>
      <c r="H54" s="120" t="s">
        <v>528</v>
      </c>
    </row>
    <row r="55" spans="2:8" ht="52.5" customHeight="1" x14ac:dyDescent="0.2">
      <c r="B55" s="121"/>
      <c r="C55" s="1211" t="s">
        <v>46</v>
      </c>
      <c r="D55" s="1211"/>
      <c r="E55" s="1212"/>
      <c r="F55" s="352">
        <v>2462</v>
      </c>
      <c r="G55" s="352">
        <v>2562</v>
      </c>
      <c r="H55" s="353">
        <v>2943</v>
      </c>
    </row>
    <row r="56" spans="2:8" ht="52.5" customHeight="1" x14ac:dyDescent="0.2">
      <c r="B56" s="122"/>
      <c r="C56" s="1213" t="s">
        <v>47</v>
      </c>
      <c r="D56" s="1213"/>
      <c r="E56" s="1214"/>
      <c r="F56" s="354">
        <v>367</v>
      </c>
      <c r="G56" s="354">
        <v>426</v>
      </c>
      <c r="H56" s="355">
        <v>472</v>
      </c>
    </row>
    <row r="57" spans="2:8" ht="53.25" customHeight="1" x14ac:dyDescent="0.2">
      <c r="B57" s="122"/>
      <c r="C57" s="1215" t="s">
        <v>48</v>
      </c>
      <c r="D57" s="1215"/>
      <c r="E57" s="1216"/>
      <c r="F57" s="356">
        <v>6572</v>
      </c>
      <c r="G57" s="356">
        <v>6722</v>
      </c>
      <c r="H57" s="357">
        <v>6734</v>
      </c>
    </row>
    <row r="58" spans="2:8" ht="45.75" customHeight="1" x14ac:dyDescent="0.2">
      <c r="B58" s="123"/>
      <c r="C58" s="1203" t="s">
        <v>557</v>
      </c>
      <c r="D58" s="1204"/>
      <c r="E58" s="1205"/>
      <c r="F58" s="358">
        <v>1300</v>
      </c>
      <c r="G58" s="358">
        <v>1789</v>
      </c>
      <c r="H58" s="359">
        <v>2275</v>
      </c>
    </row>
    <row r="59" spans="2:8" ht="45.75" customHeight="1" x14ac:dyDescent="0.2">
      <c r="B59" s="123"/>
      <c r="C59" s="1203" t="s">
        <v>558</v>
      </c>
      <c r="D59" s="1204"/>
      <c r="E59" s="1205"/>
      <c r="F59" s="358">
        <v>1523</v>
      </c>
      <c r="G59" s="358">
        <v>2173</v>
      </c>
      <c r="H59" s="359">
        <v>1813</v>
      </c>
    </row>
    <row r="60" spans="2:8" ht="45.75" customHeight="1" x14ac:dyDescent="0.2">
      <c r="B60" s="123"/>
      <c r="C60" s="1203" t="s">
        <v>559</v>
      </c>
      <c r="D60" s="1204"/>
      <c r="E60" s="1205"/>
      <c r="F60" s="358">
        <v>1970</v>
      </c>
      <c r="G60" s="358">
        <v>1578</v>
      </c>
      <c r="H60" s="359">
        <v>1442</v>
      </c>
    </row>
    <row r="61" spans="2:8" ht="45.75" customHeight="1" x14ac:dyDescent="0.2">
      <c r="B61" s="123"/>
      <c r="C61" s="1203" t="s">
        <v>560</v>
      </c>
      <c r="D61" s="1204"/>
      <c r="E61" s="1205"/>
      <c r="F61" s="358">
        <v>617</v>
      </c>
      <c r="G61" s="358">
        <v>559</v>
      </c>
      <c r="H61" s="359">
        <v>594</v>
      </c>
    </row>
    <row r="62" spans="2:8" ht="45.75" customHeight="1" thickBot="1" x14ac:dyDescent="0.25">
      <c r="B62" s="124"/>
      <c r="C62" s="1206" t="s">
        <v>561</v>
      </c>
      <c r="D62" s="1207"/>
      <c r="E62" s="1208"/>
      <c r="F62" s="360">
        <v>911</v>
      </c>
      <c r="G62" s="360">
        <v>345</v>
      </c>
      <c r="H62" s="361">
        <v>346</v>
      </c>
    </row>
    <row r="63" spans="2:8" ht="52.5" customHeight="1" thickBot="1" x14ac:dyDescent="0.25">
      <c r="B63" s="125"/>
      <c r="C63" s="1209" t="s">
        <v>49</v>
      </c>
      <c r="D63" s="1209"/>
      <c r="E63" s="1210"/>
      <c r="F63" s="362">
        <v>9401</v>
      </c>
      <c r="G63" s="362">
        <v>9710</v>
      </c>
      <c r="H63" s="363">
        <v>10148</v>
      </c>
    </row>
    <row r="64" spans="2:8" ht="13" x14ac:dyDescent="0.2"/>
  </sheetData>
  <sheetProtection algorithmName="SHA-512" hashValue="doR7iKdOhOTH5vNMCuz106JOV8gUs7HC+dBtqBnfk52L/dIOddyoDSYMTcHwCqP2FqqZSGlnn/RFy4JsVVxXLw==" saltValue="VH1fS4AAn1O9wKN4THpGA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2" customWidth="1"/>
    <col min="2" max="8" width="13.36328125" style="132" customWidth="1"/>
    <col min="9" max="16384" width="11.08984375" style="132"/>
  </cols>
  <sheetData>
    <row r="1" spans="1:8" x14ac:dyDescent="0.2">
      <c r="A1" s="126"/>
      <c r="B1" s="127"/>
      <c r="C1" s="128"/>
      <c r="D1" s="129"/>
      <c r="E1" s="130"/>
      <c r="F1" s="130"/>
      <c r="G1" s="130"/>
      <c r="H1" s="131"/>
    </row>
    <row r="2" spans="1:8" x14ac:dyDescent="0.2">
      <c r="A2" s="133"/>
      <c r="B2" s="134"/>
      <c r="C2" s="135"/>
      <c r="D2" s="136" t="s">
        <v>50</v>
      </c>
      <c r="E2" s="137"/>
      <c r="F2" s="138" t="s">
        <v>523</v>
      </c>
      <c r="G2" s="139"/>
      <c r="H2" s="140"/>
    </row>
    <row r="3" spans="1:8" x14ac:dyDescent="0.2">
      <c r="A3" s="136" t="s">
        <v>516</v>
      </c>
      <c r="B3" s="141"/>
      <c r="C3" s="142"/>
      <c r="D3" s="143">
        <v>79239</v>
      </c>
      <c r="E3" s="144"/>
      <c r="F3" s="145">
        <v>128523</v>
      </c>
      <c r="G3" s="146"/>
      <c r="H3" s="147"/>
    </row>
    <row r="4" spans="1:8" x14ac:dyDescent="0.2">
      <c r="A4" s="148"/>
      <c r="B4" s="149"/>
      <c r="C4" s="150"/>
      <c r="D4" s="151">
        <v>14974</v>
      </c>
      <c r="E4" s="152"/>
      <c r="F4" s="153">
        <v>56792</v>
      </c>
      <c r="G4" s="154"/>
      <c r="H4" s="155"/>
    </row>
    <row r="5" spans="1:8" x14ac:dyDescent="0.2">
      <c r="A5" s="136" t="s">
        <v>518</v>
      </c>
      <c r="B5" s="141"/>
      <c r="C5" s="142"/>
      <c r="D5" s="143">
        <v>70001</v>
      </c>
      <c r="E5" s="144"/>
      <c r="F5" s="145">
        <v>96469</v>
      </c>
      <c r="G5" s="146"/>
      <c r="H5" s="147"/>
    </row>
    <row r="6" spans="1:8" x14ac:dyDescent="0.2">
      <c r="A6" s="148"/>
      <c r="B6" s="149"/>
      <c r="C6" s="150"/>
      <c r="D6" s="151">
        <v>19946</v>
      </c>
      <c r="E6" s="152"/>
      <c r="F6" s="153">
        <v>49775</v>
      </c>
      <c r="G6" s="154"/>
      <c r="H6" s="155"/>
    </row>
    <row r="7" spans="1:8" x14ac:dyDescent="0.2">
      <c r="A7" s="136" t="s">
        <v>519</v>
      </c>
      <c r="B7" s="141"/>
      <c r="C7" s="142"/>
      <c r="D7" s="143">
        <v>59199</v>
      </c>
      <c r="E7" s="144"/>
      <c r="F7" s="145">
        <v>85743</v>
      </c>
      <c r="G7" s="146"/>
      <c r="H7" s="147"/>
    </row>
    <row r="8" spans="1:8" x14ac:dyDescent="0.2">
      <c r="A8" s="148"/>
      <c r="B8" s="149"/>
      <c r="C8" s="150"/>
      <c r="D8" s="151">
        <v>19030</v>
      </c>
      <c r="E8" s="152"/>
      <c r="F8" s="153">
        <v>45231</v>
      </c>
      <c r="G8" s="154"/>
      <c r="H8" s="155"/>
    </row>
    <row r="9" spans="1:8" x14ac:dyDescent="0.2">
      <c r="A9" s="136" t="s">
        <v>520</v>
      </c>
      <c r="B9" s="141"/>
      <c r="C9" s="142"/>
      <c r="D9" s="143">
        <v>41719</v>
      </c>
      <c r="E9" s="144"/>
      <c r="F9" s="145">
        <v>92509</v>
      </c>
      <c r="G9" s="146"/>
      <c r="H9" s="147"/>
    </row>
    <row r="10" spans="1:8" x14ac:dyDescent="0.2">
      <c r="A10" s="148"/>
      <c r="B10" s="149"/>
      <c r="C10" s="150"/>
      <c r="D10" s="151">
        <v>12382</v>
      </c>
      <c r="E10" s="152"/>
      <c r="F10" s="153">
        <v>52274</v>
      </c>
      <c r="G10" s="154"/>
      <c r="H10" s="155"/>
    </row>
    <row r="11" spans="1:8" x14ac:dyDescent="0.2">
      <c r="A11" s="136" t="s">
        <v>521</v>
      </c>
      <c r="B11" s="141"/>
      <c r="C11" s="142"/>
      <c r="D11" s="143">
        <v>87573</v>
      </c>
      <c r="E11" s="144"/>
      <c r="F11" s="145">
        <v>98544</v>
      </c>
      <c r="G11" s="146"/>
      <c r="H11" s="147"/>
    </row>
    <row r="12" spans="1:8" x14ac:dyDescent="0.2">
      <c r="A12" s="148"/>
      <c r="B12" s="149"/>
      <c r="C12" s="156"/>
      <c r="D12" s="151">
        <v>44024</v>
      </c>
      <c r="E12" s="152"/>
      <c r="F12" s="153">
        <v>55816</v>
      </c>
      <c r="G12" s="154"/>
      <c r="H12" s="155"/>
    </row>
    <row r="13" spans="1:8" x14ac:dyDescent="0.2">
      <c r="A13" s="136"/>
      <c r="B13" s="141"/>
      <c r="C13" s="157"/>
      <c r="D13" s="158">
        <v>67546</v>
      </c>
      <c r="E13" s="159"/>
      <c r="F13" s="160">
        <v>100358</v>
      </c>
      <c r="G13" s="161"/>
      <c r="H13" s="147"/>
    </row>
    <row r="14" spans="1:8" x14ac:dyDescent="0.2">
      <c r="A14" s="148"/>
      <c r="B14" s="149"/>
      <c r="C14" s="150"/>
      <c r="D14" s="151">
        <v>22071</v>
      </c>
      <c r="E14" s="152"/>
      <c r="F14" s="153">
        <v>51978</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4.41</v>
      </c>
      <c r="C19" s="162">
        <f>ROUND(VALUE(SUBSTITUTE(実質収支比率等に係る経年分析!G$48,"▲","-")),2)</f>
        <v>6.88</v>
      </c>
      <c r="D19" s="162">
        <f>ROUND(VALUE(SUBSTITUTE(実質収支比率等に係る経年分析!H$48,"▲","-")),2)</f>
        <v>8.76</v>
      </c>
      <c r="E19" s="162">
        <f>ROUND(VALUE(SUBSTITUTE(実質収支比率等に係る経年分析!I$48,"▲","-")),2)</f>
        <v>9.17</v>
      </c>
      <c r="F19" s="162">
        <f>ROUND(VALUE(SUBSTITUTE(実質収支比率等に係る経年分析!J$48,"▲","-")),2)</f>
        <v>7.82</v>
      </c>
    </row>
    <row r="20" spans="1:11" x14ac:dyDescent="0.2">
      <c r="A20" s="162" t="s">
        <v>53</v>
      </c>
      <c r="B20" s="162">
        <f>ROUND(VALUE(SUBSTITUTE(実質収支比率等に係る経年分析!F$47,"▲","-")),2)</f>
        <v>15.21</v>
      </c>
      <c r="C20" s="162">
        <f>ROUND(VALUE(SUBSTITUTE(実質収支比率等に係る経年分析!G$47,"▲","-")),2)</f>
        <v>17.63</v>
      </c>
      <c r="D20" s="162">
        <f>ROUND(VALUE(SUBSTITUTE(実質収支比率等に係る経年分析!H$47,"▲","-")),2)</f>
        <v>18.89</v>
      </c>
      <c r="E20" s="162">
        <f>ROUND(VALUE(SUBSTITUTE(実質収支比率等に係る経年分析!I$47,"▲","-")),2)</f>
        <v>19.57</v>
      </c>
      <c r="F20" s="162">
        <f>ROUND(VALUE(SUBSTITUTE(実質収支比率等に係る経年分析!J$47,"▲","-")),2)</f>
        <v>22.24</v>
      </c>
    </row>
    <row r="21" spans="1:11" x14ac:dyDescent="0.2">
      <c r="A21" s="162" t="s">
        <v>54</v>
      </c>
      <c r="B21" s="162">
        <f>IF(ISNUMBER(VALUE(SUBSTITUTE(実質収支比率等に係る経年分析!F$49,"▲","-"))),ROUND(VALUE(SUBSTITUTE(実質収支比率等に係る経年分析!F$49,"▲","-")),2),NA())</f>
        <v>-1.01</v>
      </c>
      <c r="C21" s="162">
        <f>IF(ISNUMBER(VALUE(SUBSTITUTE(実質収支比率等に係る経年分析!G$49,"▲","-"))),ROUND(VALUE(SUBSTITUTE(実質収支比率等に係る経年分析!G$49,"▲","-")),2),NA())</f>
        <v>5.62</v>
      </c>
      <c r="D21" s="162">
        <f>IF(ISNUMBER(VALUE(SUBSTITUTE(実質収支比率等に係る経年分析!H$49,"▲","-"))),ROUND(VALUE(SUBSTITUTE(実質収支比率等に係る経年分析!H$49,"▲","-")),2),NA())</f>
        <v>2.4500000000000002</v>
      </c>
      <c r="E21" s="162">
        <f>IF(ISNUMBER(VALUE(SUBSTITUTE(実質収支比率等に係る経年分析!I$49,"▲","-"))),ROUND(VALUE(SUBSTITUTE(実質収支比率等に係る経年分析!I$49,"▲","-")),2),NA())</f>
        <v>1.22</v>
      </c>
      <c r="F21" s="162">
        <f>IF(ISNUMBER(VALUE(SUBSTITUTE(実質収支比率等に係る経年分析!J$49,"▲","-"))),ROUND(VALUE(SUBSTITUTE(実質収支比率等に係る経年分析!J$49,"▲","-")),2),NA())</f>
        <v>1.62</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0.01</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0.01</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0.06</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0.06</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0.08</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7.0000000000000007E-2</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0.09</v>
      </c>
    </row>
    <row r="31" spans="1:11" x14ac:dyDescent="0.2">
      <c r="A31" s="163" t="str">
        <f>IF(連結実質赤字比率に係る赤字・黒字の構成分析!C$39="",NA(),連結実質赤字比率に係る赤字・黒字の構成分析!C$39)</f>
        <v>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0.38</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0.37</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0.34</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0.23</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0.11</v>
      </c>
    </row>
    <row r="32" spans="1:11" x14ac:dyDescent="0.2">
      <c r="A32" s="163" t="str">
        <f>IF(連結実質赤字比率に係る赤字・黒字の構成分析!C$38="",NA(),連結実質赤字比率に係る赤字・黒字の構成分析!C$38)</f>
        <v>病院事業会計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1.27</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1.74</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1.31</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0.97</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0.95</v>
      </c>
    </row>
    <row r="33" spans="1:16" x14ac:dyDescent="0.2">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1.26</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1.18</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1.47</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1.7</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2.58</v>
      </c>
    </row>
    <row r="34" spans="1:16" x14ac:dyDescent="0.2">
      <c r="A34" s="163" t="str">
        <f>IF(連結実質赤字比率に係る赤字・黒字の構成分析!C$36="",NA(),連結実質赤字比率に係る赤字・黒字の構成分析!C$36)</f>
        <v>下水道事業会計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1.61</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1.9</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2.35</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2.75</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2.76</v>
      </c>
    </row>
    <row r="35" spans="1:16" x14ac:dyDescent="0.2">
      <c r="A35" s="163" t="str">
        <f>IF(連結実質赤字比率に係る赤字・黒字の構成分析!C$35="",NA(),連結実質赤字比率に係る赤字・黒字の構成分析!C$35)</f>
        <v>一般会計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4.4000000000000004</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6.87</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8.75</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9.17</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7.82</v>
      </c>
    </row>
    <row r="36" spans="1:16" x14ac:dyDescent="0.2">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7.3</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7.08</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7.75</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7.68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8</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2442</v>
      </c>
      <c r="E42" s="164"/>
      <c r="F42" s="164"/>
      <c r="G42" s="164">
        <f>'実質公債費比率（分子）の構造'!L$52</f>
        <v>2396</v>
      </c>
      <c r="H42" s="164"/>
      <c r="I42" s="164"/>
      <c r="J42" s="164">
        <f>'実質公債費比率（分子）の構造'!M$52</f>
        <v>2206</v>
      </c>
      <c r="K42" s="164"/>
      <c r="L42" s="164"/>
      <c r="M42" s="164">
        <f>'実質公債費比率（分子）の構造'!N$52</f>
        <v>2114</v>
      </c>
      <c r="N42" s="164"/>
      <c r="O42" s="164"/>
      <c r="P42" s="164">
        <f>'実質公債費比率（分子）の構造'!O$52</f>
        <v>2073</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9</v>
      </c>
      <c r="C44" s="164"/>
      <c r="D44" s="164"/>
      <c r="E44" s="164">
        <f>'実質公債費比率（分子）の構造'!L$50</f>
        <v>0</v>
      </c>
      <c r="F44" s="164"/>
      <c r="G44" s="164"/>
      <c r="H44" s="164">
        <f>'実質公債費比率（分子）の構造'!M$50</f>
        <v>0</v>
      </c>
      <c r="I44" s="164"/>
      <c r="J44" s="164"/>
      <c r="K44" s="164" t="str">
        <f>'実質公債費比率（分子）の構造'!N$50</f>
        <v>-</v>
      </c>
      <c r="L44" s="164"/>
      <c r="M44" s="164"/>
      <c r="N44" s="164" t="str">
        <f>'実質公債費比率（分子）の構造'!O$50</f>
        <v>-</v>
      </c>
      <c r="O44" s="164"/>
      <c r="P44" s="164"/>
    </row>
    <row r="45" spans="1:16" x14ac:dyDescent="0.2">
      <c r="A45" s="164" t="s">
        <v>63</v>
      </c>
      <c r="B45" s="164">
        <f>'実質公債費比率（分子）の構造'!K$49</f>
        <v>17</v>
      </c>
      <c r="C45" s="164"/>
      <c r="D45" s="164"/>
      <c r="E45" s="164">
        <f>'実質公債費比率（分子）の構造'!L$49</f>
        <v>22</v>
      </c>
      <c r="F45" s="164"/>
      <c r="G45" s="164"/>
      <c r="H45" s="164">
        <f>'実質公債費比率（分子）の構造'!M$49</f>
        <v>29</v>
      </c>
      <c r="I45" s="164"/>
      <c r="J45" s="164"/>
      <c r="K45" s="164">
        <f>'実質公債費比率（分子）の構造'!N$49</f>
        <v>24</v>
      </c>
      <c r="L45" s="164"/>
      <c r="M45" s="164"/>
      <c r="N45" s="164">
        <f>'実質公債費比率（分子）の構造'!O$49</f>
        <v>19</v>
      </c>
      <c r="O45" s="164"/>
      <c r="P45" s="164"/>
    </row>
    <row r="46" spans="1:16" x14ac:dyDescent="0.2">
      <c r="A46" s="164" t="s">
        <v>64</v>
      </c>
      <c r="B46" s="164">
        <f>'実質公債費比率（分子）の構造'!K$48</f>
        <v>920</v>
      </c>
      <c r="C46" s="164"/>
      <c r="D46" s="164"/>
      <c r="E46" s="164">
        <f>'実質公債費比率（分子）の構造'!L$48</f>
        <v>942</v>
      </c>
      <c r="F46" s="164"/>
      <c r="G46" s="164"/>
      <c r="H46" s="164">
        <f>'実質公債費比率（分子）の構造'!M$48</f>
        <v>971</v>
      </c>
      <c r="I46" s="164"/>
      <c r="J46" s="164"/>
      <c r="K46" s="164">
        <f>'実質公債費比率（分子）の構造'!N$48</f>
        <v>1028</v>
      </c>
      <c r="L46" s="164"/>
      <c r="M46" s="164"/>
      <c r="N46" s="164">
        <f>'実質公債費比率（分子）の構造'!O$48</f>
        <v>972</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2379</v>
      </c>
      <c r="C49" s="164"/>
      <c r="D49" s="164"/>
      <c r="E49" s="164">
        <f>'実質公債費比率（分子）の構造'!L$45</f>
        <v>2412</v>
      </c>
      <c r="F49" s="164"/>
      <c r="G49" s="164"/>
      <c r="H49" s="164">
        <f>'実質公債費比率（分子）の構造'!M$45</f>
        <v>2384</v>
      </c>
      <c r="I49" s="164"/>
      <c r="J49" s="164"/>
      <c r="K49" s="164">
        <f>'実質公債費比率（分子）の構造'!N$45</f>
        <v>2136</v>
      </c>
      <c r="L49" s="164"/>
      <c r="M49" s="164"/>
      <c r="N49" s="164">
        <f>'実質公債費比率（分子）の構造'!O$45</f>
        <v>1951</v>
      </c>
      <c r="O49" s="164"/>
      <c r="P49" s="164"/>
    </row>
    <row r="50" spans="1:16" x14ac:dyDescent="0.2">
      <c r="A50" s="164" t="s">
        <v>67</v>
      </c>
      <c r="B50" s="164" t="e">
        <f>NA()</f>
        <v>#N/A</v>
      </c>
      <c r="C50" s="164">
        <f>IF(ISNUMBER('実質公債費比率（分子）の構造'!K$53),'実質公債費比率（分子）の構造'!K$53,NA())</f>
        <v>883</v>
      </c>
      <c r="D50" s="164" t="e">
        <f>NA()</f>
        <v>#N/A</v>
      </c>
      <c r="E50" s="164" t="e">
        <f>NA()</f>
        <v>#N/A</v>
      </c>
      <c r="F50" s="164">
        <f>IF(ISNUMBER('実質公債費比率（分子）の構造'!L$53),'実質公債費比率（分子）の構造'!L$53,NA())</f>
        <v>980</v>
      </c>
      <c r="G50" s="164" t="e">
        <f>NA()</f>
        <v>#N/A</v>
      </c>
      <c r="H50" s="164" t="e">
        <f>NA()</f>
        <v>#N/A</v>
      </c>
      <c r="I50" s="164">
        <f>IF(ISNUMBER('実質公債費比率（分子）の構造'!M$53),'実質公債費比率（分子）の構造'!M$53,NA())</f>
        <v>1178</v>
      </c>
      <c r="J50" s="164" t="e">
        <f>NA()</f>
        <v>#N/A</v>
      </c>
      <c r="K50" s="164" t="e">
        <f>NA()</f>
        <v>#N/A</v>
      </c>
      <c r="L50" s="164">
        <f>IF(ISNUMBER('実質公債費比率（分子）の構造'!N$53),'実質公債費比率（分子）の構造'!N$53,NA())</f>
        <v>1074</v>
      </c>
      <c r="M50" s="164" t="e">
        <f>NA()</f>
        <v>#N/A</v>
      </c>
      <c r="N50" s="164" t="e">
        <f>NA()</f>
        <v>#N/A</v>
      </c>
      <c r="O50" s="164">
        <f>IF(ISNUMBER('実質公債費比率（分子）の構造'!O$53),'実質公債費比率（分子）の構造'!O$53,NA())</f>
        <v>869</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26820</v>
      </c>
      <c r="E56" s="163"/>
      <c r="F56" s="163"/>
      <c r="G56" s="163">
        <f>'将来負担比率（分子）の構造'!J$52</f>
        <v>25568</v>
      </c>
      <c r="H56" s="163"/>
      <c r="I56" s="163"/>
      <c r="J56" s="163">
        <f>'将来負担比率（分子）の構造'!K$52</f>
        <v>24915</v>
      </c>
      <c r="K56" s="163"/>
      <c r="L56" s="163"/>
      <c r="M56" s="163">
        <f>'将来負担比率（分子）の構造'!L$52</f>
        <v>24695</v>
      </c>
      <c r="N56" s="163"/>
      <c r="O56" s="163"/>
      <c r="P56" s="163">
        <f>'将来負担比率（分子）の構造'!M$52</f>
        <v>25260</v>
      </c>
    </row>
    <row r="57" spans="1:16" x14ac:dyDescent="0.2">
      <c r="A57" s="163" t="s">
        <v>42</v>
      </c>
      <c r="B57" s="163"/>
      <c r="C57" s="163"/>
      <c r="D57" s="163">
        <f>'将来負担比率（分子）の構造'!I$51</f>
        <v>1535</v>
      </c>
      <c r="E57" s="163"/>
      <c r="F57" s="163"/>
      <c r="G57" s="163">
        <f>'将来負担比率（分子）の構造'!J$51</f>
        <v>1380</v>
      </c>
      <c r="H57" s="163"/>
      <c r="I57" s="163"/>
      <c r="J57" s="163">
        <f>'将来負担比率（分子）の構造'!K$51</f>
        <v>1225</v>
      </c>
      <c r="K57" s="163"/>
      <c r="L57" s="163"/>
      <c r="M57" s="163">
        <f>'将来負担比率（分子）の構造'!L$51</f>
        <v>1071</v>
      </c>
      <c r="N57" s="163"/>
      <c r="O57" s="163"/>
      <c r="P57" s="163">
        <f>'将来負担比率（分子）の構造'!M$51</f>
        <v>918</v>
      </c>
    </row>
    <row r="58" spans="1:16" x14ac:dyDescent="0.2">
      <c r="A58" s="163" t="s">
        <v>41</v>
      </c>
      <c r="B58" s="163"/>
      <c r="C58" s="163"/>
      <c r="D58" s="163">
        <f>'将来負担比率（分子）の構造'!I$50</f>
        <v>5721</v>
      </c>
      <c r="E58" s="163"/>
      <c r="F58" s="163"/>
      <c r="G58" s="163">
        <f>'将来負担比率（分子）の構造'!J$50</f>
        <v>6805</v>
      </c>
      <c r="H58" s="163"/>
      <c r="I58" s="163"/>
      <c r="J58" s="163">
        <f>'将来負担比率（分子）の構造'!K$50</f>
        <v>7749</v>
      </c>
      <c r="K58" s="163"/>
      <c r="L58" s="163"/>
      <c r="M58" s="163">
        <f>'将来負担比率（分子）の構造'!L$50</f>
        <v>8461</v>
      </c>
      <c r="N58" s="163"/>
      <c r="O58" s="163"/>
      <c r="P58" s="163">
        <f>'将来負担比率（分子）の構造'!M$50</f>
        <v>9023</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4705</v>
      </c>
      <c r="C62" s="163"/>
      <c r="D62" s="163"/>
      <c r="E62" s="163">
        <f>'将来負担比率（分子）の構造'!J$45</f>
        <v>4604</v>
      </c>
      <c r="F62" s="163"/>
      <c r="G62" s="163"/>
      <c r="H62" s="163">
        <f>'将来負担比率（分子）の構造'!K$45</f>
        <v>4163</v>
      </c>
      <c r="I62" s="163"/>
      <c r="J62" s="163"/>
      <c r="K62" s="163">
        <f>'将来負担比率（分子）の構造'!L$45</f>
        <v>3827</v>
      </c>
      <c r="L62" s="163"/>
      <c r="M62" s="163"/>
      <c r="N62" s="163">
        <f>'将来負担比率（分子）の構造'!M$45</f>
        <v>3758</v>
      </c>
      <c r="O62" s="163"/>
      <c r="P62" s="163"/>
    </row>
    <row r="63" spans="1:16" x14ac:dyDescent="0.2">
      <c r="A63" s="163" t="s">
        <v>34</v>
      </c>
      <c r="B63" s="163">
        <f>'将来負担比率（分子）の構造'!I$44</f>
        <v>348</v>
      </c>
      <c r="C63" s="163"/>
      <c r="D63" s="163"/>
      <c r="E63" s="163">
        <f>'将来負担比率（分子）の構造'!J$44</f>
        <v>385</v>
      </c>
      <c r="F63" s="163"/>
      <c r="G63" s="163"/>
      <c r="H63" s="163">
        <f>'将来負担比率（分子）の構造'!K$44</f>
        <v>373</v>
      </c>
      <c r="I63" s="163"/>
      <c r="J63" s="163"/>
      <c r="K63" s="163">
        <f>'将来負担比率（分子）の構造'!L$44</f>
        <v>352</v>
      </c>
      <c r="L63" s="163"/>
      <c r="M63" s="163"/>
      <c r="N63" s="163">
        <f>'将来負担比率（分子）の構造'!M$44</f>
        <v>591</v>
      </c>
      <c r="O63" s="163"/>
      <c r="P63" s="163"/>
    </row>
    <row r="64" spans="1:16" x14ac:dyDescent="0.2">
      <c r="A64" s="163" t="s">
        <v>33</v>
      </c>
      <c r="B64" s="163">
        <f>'将来負担比率（分子）の構造'!I$43</f>
        <v>20312</v>
      </c>
      <c r="C64" s="163"/>
      <c r="D64" s="163"/>
      <c r="E64" s="163">
        <f>'将来負担比率（分子）の構造'!J$43</f>
        <v>18692</v>
      </c>
      <c r="F64" s="163"/>
      <c r="G64" s="163"/>
      <c r="H64" s="163">
        <f>'将来負担比率（分子）の構造'!K$43</f>
        <v>17757</v>
      </c>
      <c r="I64" s="163"/>
      <c r="J64" s="163"/>
      <c r="K64" s="163">
        <f>'将来負担比率（分子）の構造'!L$43</f>
        <v>17302</v>
      </c>
      <c r="L64" s="163"/>
      <c r="M64" s="163"/>
      <c r="N64" s="163">
        <f>'将来負担比率（分子）の構造'!M$43</f>
        <v>16693</v>
      </c>
      <c r="O64" s="163"/>
      <c r="P64" s="163"/>
    </row>
    <row r="65" spans="1:16" x14ac:dyDescent="0.2">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2">
      <c r="A66" s="163" t="s">
        <v>31</v>
      </c>
      <c r="B66" s="163">
        <f>'将来負担比率（分子）の構造'!I$41</f>
        <v>21737</v>
      </c>
      <c r="C66" s="163"/>
      <c r="D66" s="163"/>
      <c r="E66" s="163">
        <f>'将来負担比率（分子）の構造'!J$41</f>
        <v>20729</v>
      </c>
      <c r="F66" s="163"/>
      <c r="G66" s="163"/>
      <c r="H66" s="163">
        <f>'将来負担比率（分子）の構造'!K$41</f>
        <v>19736</v>
      </c>
      <c r="I66" s="163"/>
      <c r="J66" s="163"/>
      <c r="K66" s="163">
        <f>'将来負担比率（分子）の構造'!L$41</f>
        <v>19178</v>
      </c>
      <c r="L66" s="163"/>
      <c r="M66" s="163"/>
      <c r="N66" s="163">
        <f>'将来負担比率（分子）の構造'!M$41</f>
        <v>21628</v>
      </c>
      <c r="O66" s="163"/>
      <c r="P66" s="163"/>
    </row>
    <row r="67" spans="1:16" x14ac:dyDescent="0.2">
      <c r="A67" s="163" t="s">
        <v>71</v>
      </c>
      <c r="B67" s="163" t="e">
        <f>NA()</f>
        <v>#N/A</v>
      </c>
      <c r="C67" s="163">
        <f>IF(ISNUMBER('将来負担比率（分子）の構造'!I$53), IF('将来負担比率（分子）の構造'!I$53 &lt; 0, 0, '将来負担比率（分子）の構造'!I$53), NA())</f>
        <v>13026</v>
      </c>
      <c r="D67" s="163" t="e">
        <f>NA()</f>
        <v>#N/A</v>
      </c>
      <c r="E67" s="163" t="e">
        <f>NA()</f>
        <v>#N/A</v>
      </c>
      <c r="F67" s="163">
        <f>IF(ISNUMBER('将来負担比率（分子）の構造'!J$53), IF('将来負担比率（分子）の構造'!J$53 &lt; 0, 0, '将来負担比率（分子）の構造'!J$53), NA())</f>
        <v>10657</v>
      </c>
      <c r="G67" s="163" t="e">
        <f>NA()</f>
        <v>#N/A</v>
      </c>
      <c r="H67" s="163" t="e">
        <f>NA()</f>
        <v>#N/A</v>
      </c>
      <c r="I67" s="163">
        <f>IF(ISNUMBER('将来負担比率（分子）の構造'!K$53), IF('将来負担比率（分子）の構造'!K$53 &lt; 0, 0, '将来負担比率（分子）の構造'!K$53), NA())</f>
        <v>8141</v>
      </c>
      <c r="J67" s="163" t="e">
        <f>NA()</f>
        <v>#N/A</v>
      </c>
      <c r="K67" s="163" t="e">
        <f>NA()</f>
        <v>#N/A</v>
      </c>
      <c r="L67" s="163">
        <f>IF(ISNUMBER('将来負担比率（分子）の構造'!L$53), IF('将来負担比率（分子）の構造'!L$53 &lt; 0, 0, '将来負担比率（分子）の構造'!L$53), NA())</f>
        <v>6433</v>
      </c>
      <c r="M67" s="163" t="e">
        <f>NA()</f>
        <v>#N/A</v>
      </c>
      <c r="N67" s="163" t="e">
        <f>NA()</f>
        <v>#N/A</v>
      </c>
      <c r="O67" s="163">
        <f>IF(ISNUMBER('将来負担比率（分子）の構造'!M$53), IF('将来負担比率（分子）の構造'!M$53 &lt; 0, 0, '将来負担比率（分子）の構造'!M$53), NA())</f>
        <v>7469</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2462</v>
      </c>
      <c r="C72" s="167">
        <f>基金残高に係る経年分析!G55</f>
        <v>2562</v>
      </c>
      <c r="D72" s="167">
        <f>基金残高に係る経年分析!H55</f>
        <v>2943</v>
      </c>
    </row>
    <row r="73" spans="1:16" x14ac:dyDescent="0.2">
      <c r="A73" s="166" t="s">
        <v>74</v>
      </c>
      <c r="B73" s="167">
        <f>基金残高に係る経年分析!F56</f>
        <v>367</v>
      </c>
      <c r="C73" s="167">
        <f>基金残高に係る経年分析!G56</f>
        <v>426</v>
      </c>
      <c r="D73" s="167">
        <f>基金残高に係る経年分析!H56</f>
        <v>472</v>
      </c>
    </row>
    <row r="74" spans="1:16" x14ac:dyDescent="0.2">
      <c r="A74" s="166" t="s">
        <v>75</v>
      </c>
      <c r="B74" s="167">
        <f>基金残高に係る経年分析!F57</f>
        <v>6572</v>
      </c>
      <c r="C74" s="167">
        <f>基金残高に係る経年分析!G57</f>
        <v>6722</v>
      </c>
      <c r="D74" s="167">
        <f>基金残高に係る経年分析!H57</f>
        <v>6734</v>
      </c>
    </row>
  </sheetData>
  <sheetProtection algorithmName="SHA-512" hashValue="ZBMpXoVCu/XtXMQ7HkI3dJ3G75rWBCbFuJkLMnlCf7X2aEEtqQ9IRkcAY/iLFfyNddBfDcj/s2J9xyfxk5j9Sw==" saltValue="tJFe3URx8/iwi6oRFuHZM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202" customWidth="1"/>
    <col min="2" max="2" width="2.36328125" style="202" customWidth="1"/>
    <col min="3" max="16" width="2.6328125" style="202" customWidth="1"/>
    <col min="17" max="17" width="2.36328125" style="202" customWidth="1"/>
    <col min="18" max="95" width="1.6328125" style="202" customWidth="1"/>
    <col min="96" max="133" width="1.6328125" style="214" customWidth="1"/>
    <col min="134" max="143" width="1.63281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201</v>
      </c>
      <c r="DI1" s="718"/>
      <c r="DJ1" s="718"/>
      <c r="DK1" s="718"/>
      <c r="DL1" s="718"/>
      <c r="DM1" s="718"/>
      <c r="DN1" s="719"/>
      <c r="DO1" s="202"/>
      <c r="DP1" s="717" t="s">
        <v>202</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2">
      <c r="B2" s="203" t="s">
        <v>203</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73" t="s">
        <v>204</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205</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206</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2">
      <c r="B4" s="673" t="s">
        <v>1</v>
      </c>
      <c r="C4" s="674"/>
      <c r="D4" s="674"/>
      <c r="E4" s="674"/>
      <c r="F4" s="674"/>
      <c r="G4" s="674"/>
      <c r="H4" s="674"/>
      <c r="I4" s="674"/>
      <c r="J4" s="674"/>
      <c r="K4" s="674"/>
      <c r="L4" s="674"/>
      <c r="M4" s="674"/>
      <c r="N4" s="674"/>
      <c r="O4" s="674"/>
      <c r="P4" s="674"/>
      <c r="Q4" s="675"/>
      <c r="R4" s="673" t="s">
        <v>207</v>
      </c>
      <c r="S4" s="674"/>
      <c r="T4" s="674"/>
      <c r="U4" s="674"/>
      <c r="V4" s="674"/>
      <c r="W4" s="674"/>
      <c r="X4" s="674"/>
      <c r="Y4" s="675"/>
      <c r="Z4" s="673" t="s">
        <v>208</v>
      </c>
      <c r="AA4" s="674"/>
      <c r="AB4" s="674"/>
      <c r="AC4" s="675"/>
      <c r="AD4" s="673" t="s">
        <v>209</v>
      </c>
      <c r="AE4" s="674"/>
      <c r="AF4" s="674"/>
      <c r="AG4" s="674"/>
      <c r="AH4" s="674"/>
      <c r="AI4" s="674"/>
      <c r="AJ4" s="674"/>
      <c r="AK4" s="675"/>
      <c r="AL4" s="673" t="s">
        <v>208</v>
      </c>
      <c r="AM4" s="674"/>
      <c r="AN4" s="674"/>
      <c r="AO4" s="675"/>
      <c r="AP4" s="720" t="s">
        <v>210</v>
      </c>
      <c r="AQ4" s="720"/>
      <c r="AR4" s="720"/>
      <c r="AS4" s="720"/>
      <c r="AT4" s="720"/>
      <c r="AU4" s="720"/>
      <c r="AV4" s="720"/>
      <c r="AW4" s="720"/>
      <c r="AX4" s="720"/>
      <c r="AY4" s="720"/>
      <c r="AZ4" s="720"/>
      <c r="BA4" s="720"/>
      <c r="BB4" s="720"/>
      <c r="BC4" s="720"/>
      <c r="BD4" s="720"/>
      <c r="BE4" s="720"/>
      <c r="BF4" s="720"/>
      <c r="BG4" s="720" t="s">
        <v>211</v>
      </c>
      <c r="BH4" s="720"/>
      <c r="BI4" s="720"/>
      <c r="BJ4" s="720"/>
      <c r="BK4" s="720"/>
      <c r="BL4" s="720"/>
      <c r="BM4" s="720"/>
      <c r="BN4" s="720"/>
      <c r="BO4" s="720" t="s">
        <v>208</v>
      </c>
      <c r="BP4" s="720"/>
      <c r="BQ4" s="720"/>
      <c r="BR4" s="720"/>
      <c r="BS4" s="720" t="s">
        <v>212</v>
      </c>
      <c r="BT4" s="720"/>
      <c r="BU4" s="720"/>
      <c r="BV4" s="720"/>
      <c r="BW4" s="720"/>
      <c r="BX4" s="720"/>
      <c r="BY4" s="720"/>
      <c r="BZ4" s="720"/>
      <c r="CA4" s="720"/>
      <c r="CB4" s="720"/>
      <c r="CD4" s="673" t="s">
        <v>213</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2">
      <c r="B5" s="679" t="s">
        <v>214</v>
      </c>
      <c r="C5" s="680"/>
      <c r="D5" s="680"/>
      <c r="E5" s="680"/>
      <c r="F5" s="680"/>
      <c r="G5" s="680"/>
      <c r="H5" s="680"/>
      <c r="I5" s="680"/>
      <c r="J5" s="680"/>
      <c r="K5" s="680"/>
      <c r="L5" s="680"/>
      <c r="M5" s="680"/>
      <c r="N5" s="680"/>
      <c r="O5" s="680"/>
      <c r="P5" s="680"/>
      <c r="Q5" s="681"/>
      <c r="R5" s="676">
        <v>4775395</v>
      </c>
      <c r="S5" s="677"/>
      <c r="T5" s="677"/>
      <c r="U5" s="677"/>
      <c r="V5" s="677"/>
      <c r="W5" s="677"/>
      <c r="X5" s="677"/>
      <c r="Y5" s="702"/>
      <c r="Z5" s="715">
        <v>16.899999999999999</v>
      </c>
      <c r="AA5" s="715"/>
      <c r="AB5" s="715"/>
      <c r="AC5" s="715"/>
      <c r="AD5" s="716">
        <v>4775395</v>
      </c>
      <c r="AE5" s="716"/>
      <c r="AF5" s="716"/>
      <c r="AG5" s="716"/>
      <c r="AH5" s="716"/>
      <c r="AI5" s="716"/>
      <c r="AJ5" s="716"/>
      <c r="AK5" s="716"/>
      <c r="AL5" s="703">
        <v>35.700000000000003</v>
      </c>
      <c r="AM5" s="685"/>
      <c r="AN5" s="685"/>
      <c r="AO5" s="704"/>
      <c r="AP5" s="679" t="s">
        <v>215</v>
      </c>
      <c r="AQ5" s="680"/>
      <c r="AR5" s="680"/>
      <c r="AS5" s="680"/>
      <c r="AT5" s="680"/>
      <c r="AU5" s="680"/>
      <c r="AV5" s="680"/>
      <c r="AW5" s="680"/>
      <c r="AX5" s="680"/>
      <c r="AY5" s="680"/>
      <c r="AZ5" s="680"/>
      <c r="BA5" s="680"/>
      <c r="BB5" s="680"/>
      <c r="BC5" s="680"/>
      <c r="BD5" s="680"/>
      <c r="BE5" s="680"/>
      <c r="BF5" s="681"/>
      <c r="BG5" s="621">
        <v>4767249</v>
      </c>
      <c r="BH5" s="622"/>
      <c r="BI5" s="622"/>
      <c r="BJ5" s="622"/>
      <c r="BK5" s="622"/>
      <c r="BL5" s="622"/>
      <c r="BM5" s="622"/>
      <c r="BN5" s="623"/>
      <c r="BO5" s="659">
        <v>99.8</v>
      </c>
      <c r="BP5" s="659"/>
      <c r="BQ5" s="659"/>
      <c r="BR5" s="659"/>
      <c r="BS5" s="660">
        <v>54917</v>
      </c>
      <c r="BT5" s="660"/>
      <c r="BU5" s="660"/>
      <c r="BV5" s="660"/>
      <c r="BW5" s="660"/>
      <c r="BX5" s="660"/>
      <c r="BY5" s="660"/>
      <c r="BZ5" s="660"/>
      <c r="CA5" s="660"/>
      <c r="CB5" s="700"/>
      <c r="CD5" s="673" t="s">
        <v>210</v>
      </c>
      <c r="CE5" s="674"/>
      <c r="CF5" s="674"/>
      <c r="CG5" s="674"/>
      <c r="CH5" s="674"/>
      <c r="CI5" s="674"/>
      <c r="CJ5" s="674"/>
      <c r="CK5" s="674"/>
      <c r="CL5" s="674"/>
      <c r="CM5" s="674"/>
      <c r="CN5" s="674"/>
      <c r="CO5" s="674"/>
      <c r="CP5" s="674"/>
      <c r="CQ5" s="675"/>
      <c r="CR5" s="673" t="s">
        <v>216</v>
      </c>
      <c r="CS5" s="674"/>
      <c r="CT5" s="674"/>
      <c r="CU5" s="674"/>
      <c r="CV5" s="674"/>
      <c r="CW5" s="674"/>
      <c r="CX5" s="674"/>
      <c r="CY5" s="675"/>
      <c r="CZ5" s="673" t="s">
        <v>208</v>
      </c>
      <c r="DA5" s="674"/>
      <c r="DB5" s="674"/>
      <c r="DC5" s="675"/>
      <c r="DD5" s="673" t="s">
        <v>217</v>
      </c>
      <c r="DE5" s="674"/>
      <c r="DF5" s="674"/>
      <c r="DG5" s="674"/>
      <c r="DH5" s="674"/>
      <c r="DI5" s="674"/>
      <c r="DJ5" s="674"/>
      <c r="DK5" s="674"/>
      <c r="DL5" s="674"/>
      <c r="DM5" s="674"/>
      <c r="DN5" s="674"/>
      <c r="DO5" s="674"/>
      <c r="DP5" s="675"/>
      <c r="DQ5" s="673" t="s">
        <v>218</v>
      </c>
      <c r="DR5" s="674"/>
      <c r="DS5" s="674"/>
      <c r="DT5" s="674"/>
      <c r="DU5" s="674"/>
      <c r="DV5" s="674"/>
      <c r="DW5" s="674"/>
      <c r="DX5" s="674"/>
      <c r="DY5" s="674"/>
      <c r="DZ5" s="674"/>
      <c r="EA5" s="674"/>
      <c r="EB5" s="674"/>
      <c r="EC5" s="675"/>
    </row>
    <row r="6" spans="2:143" ht="11.25" customHeight="1" x14ac:dyDescent="0.2">
      <c r="B6" s="618" t="s">
        <v>219</v>
      </c>
      <c r="C6" s="619"/>
      <c r="D6" s="619"/>
      <c r="E6" s="619"/>
      <c r="F6" s="619"/>
      <c r="G6" s="619"/>
      <c r="H6" s="619"/>
      <c r="I6" s="619"/>
      <c r="J6" s="619"/>
      <c r="K6" s="619"/>
      <c r="L6" s="619"/>
      <c r="M6" s="619"/>
      <c r="N6" s="619"/>
      <c r="O6" s="619"/>
      <c r="P6" s="619"/>
      <c r="Q6" s="620"/>
      <c r="R6" s="621">
        <v>235243</v>
      </c>
      <c r="S6" s="622"/>
      <c r="T6" s="622"/>
      <c r="U6" s="622"/>
      <c r="V6" s="622"/>
      <c r="W6" s="622"/>
      <c r="X6" s="622"/>
      <c r="Y6" s="623"/>
      <c r="Z6" s="659">
        <v>0.8</v>
      </c>
      <c r="AA6" s="659"/>
      <c r="AB6" s="659"/>
      <c r="AC6" s="659"/>
      <c r="AD6" s="660">
        <v>235243</v>
      </c>
      <c r="AE6" s="660"/>
      <c r="AF6" s="660"/>
      <c r="AG6" s="660"/>
      <c r="AH6" s="660"/>
      <c r="AI6" s="660"/>
      <c r="AJ6" s="660"/>
      <c r="AK6" s="660"/>
      <c r="AL6" s="624">
        <v>1.8</v>
      </c>
      <c r="AM6" s="625"/>
      <c r="AN6" s="625"/>
      <c r="AO6" s="661"/>
      <c r="AP6" s="618" t="s">
        <v>220</v>
      </c>
      <c r="AQ6" s="619"/>
      <c r="AR6" s="619"/>
      <c r="AS6" s="619"/>
      <c r="AT6" s="619"/>
      <c r="AU6" s="619"/>
      <c r="AV6" s="619"/>
      <c r="AW6" s="619"/>
      <c r="AX6" s="619"/>
      <c r="AY6" s="619"/>
      <c r="AZ6" s="619"/>
      <c r="BA6" s="619"/>
      <c r="BB6" s="619"/>
      <c r="BC6" s="619"/>
      <c r="BD6" s="619"/>
      <c r="BE6" s="619"/>
      <c r="BF6" s="620"/>
      <c r="BG6" s="621">
        <v>4767249</v>
      </c>
      <c r="BH6" s="622"/>
      <c r="BI6" s="622"/>
      <c r="BJ6" s="622"/>
      <c r="BK6" s="622"/>
      <c r="BL6" s="622"/>
      <c r="BM6" s="622"/>
      <c r="BN6" s="623"/>
      <c r="BO6" s="659">
        <v>99.8</v>
      </c>
      <c r="BP6" s="659"/>
      <c r="BQ6" s="659"/>
      <c r="BR6" s="659"/>
      <c r="BS6" s="660">
        <v>54917</v>
      </c>
      <c r="BT6" s="660"/>
      <c r="BU6" s="660"/>
      <c r="BV6" s="660"/>
      <c r="BW6" s="660"/>
      <c r="BX6" s="660"/>
      <c r="BY6" s="660"/>
      <c r="BZ6" s="660"/>
      <c r="CA6" s="660"/>
      <c r="CB6" s="700"/>
      <c r="CD6" s="679" t="s">
        <v>221</v>
      </c>
      <c r="CE6" s="680"/>
      <c r="CF6" s="680"/>
      <c r="CG6" s="680"/>
      <c r="CH6" s="680"/>
      <c r="CI6" s="680"/>
      <c r="CJ6" s="680"/>
      <c r="CK6" s="680"/>
      <c r="CL6" s="680"/>
      <c r="CM6" s="680"/>
      <c r="CN6" s="680"/>
      <c r="CO6" s="680"/>
      <c r="CP6" s="680"/>
      <c r="CQ6" s="681"/>
      <c r="CR6" s="621">
        <v>140952</v>
      </c>
      <c r="CS6" s="622"/>
      <c r="CT6" s="622"/>
      <c r="CU6" s="622"/>
      <c r="CV6" s="622"/>
      <c r="CW6" s="622"/>
      <c r="CX6" s="622"/>
      <c r="CY6" s="623"/>
      <c r="CZ6" s="703">
        <v>0.5</v>
      </c>
      <c r="DA6" s="685"/>
      <c r="DB6" s="685"/>
      <c r="DC6" s="705"/>
      <c r="DD6" s="627" t="s">
        <v>122</v>
      </c>
      <c r="DE6" s="622"/>
      <c r="DF6" s="622"/>
      <c r="DG6" s="622"/>
      <c r="DH6" s="622"/>
      <c r="DI6" s="622"/>
      <c r="DJ6" s="622"/>
      <c r="DK6" s="622"/>
      <c r="DL6" s="622"/>
      <c r="DM6" s="622"/>
      <c r="DN6" s="622"/>
      <c r="DO6" s="622"/>
      <c r="DP6" s="623"/>
      <c r="DQ6" s="627">
        <v>140952</v>
      </c>
      <c r="DR6" s="622"/>
      <c r="DS6" s="622"/>
      <c r="DT6" s="622"/>
      <c r="DU6" s="622"/>
      <c r="DV6" s="622"/>
      <c r="DW6" s="622"/>
      <c r="DX6" s="622"/>
      <c r="DY6" s="622"/>
      <c r="DZ6" s="622"/>
      <c r="EA6" s="622"/>
      <c r="EB6" s="622"/>
      <c r="EC6" s="658"/>
    </row>
    <row r="7" spans="2:143" ht="11.25" customHeight="1" x14ac:dyDescent="0.2">
      <c r="B7" s="618" t="s">
        <v>222</v>
      </c>
      <c r="C7" s="619"/>
      <c r="D7" s="619"/>
      <c r="E7" s="619"/>
      <c r="F7" s="619"/>
      <c r="G7" s="619"/>
      <c r="H7" s="619"/>
      <c r="I7" s="619"/>
      <c r="J7" s="619"/>
      <c r="K7" s="619"/>
      <c r="L7" s="619"/>
      <c r="M7" s="619"/>
      <c r="N7" s="619"/>
      <c r="O7" s="619"/>
      <c r="P7" s="619"/>
      <c r="Q7" s="620"/>
      <c r="R7" s="621">
        <v>1552</v>
      </c>
      <c r="S7" s="622"/>
      <c r="T7" s="622"/>
      <c r="U7" s="622"/>
      <c r="V7" s="622"/>
      <c r="W7" s="622"/>
      <c r="X7" s="622"/>
      <c r="Y7" s="623"/>
      <c r="Z7" s="659">
        <v>0</v>
      </c>
      <c r="AA7" s="659"/>
      <c r="AB7" s="659"/>
      <c r="AC7" s="659"/>
      <c r="AD7" s="660">
        <v>1552</v>
      </c>
      <c r="AE7" s="660"/>
      <c r="AF7" s="660"/>
      <c r="AG7" s="660"/>
      <c r="AH7" s="660"/>
      <c r="AI7" s="660"/>
      <c r="AJ7" s="660"/>
      <c r="AK7" s="660"/>
      <c r="AL7" s="624">
        <v>0</v>
      </c>
      <c r="AM7" s="625"/>
      <c r="AN7" s="625"/>
      <c r="AO7" s="661"/>
      <c r="AP7" s="618" t="s">
        <v>223</v>
      </c>
      <c r="AQ7" s="619"/>
      <c r="AR7" s="619"/>
      <c r="AS7" s="619"/>
      <c r="AT7" s="619"/>
      <c r="AU7" s="619"/>
      <c r="AV7" s="619"/>
      <c r="AW7" s="619"/>
      <c r="AX7" s="619"/>
      <c r="AY7" s="619"/>
      <c r="AZ7" s="619"/>
      <c r="BA7" s="619"/>
      <c r="BB7" s="619"/>
      <c r="BC7" s="619"/>
      <c r="BD7" s="619"/>
      <c r="BE7" s="619"/>
      <c r="BF7" s="620"/>
      <c r="BG7" s="621">
        <v>1713126</v>
      </c>
      <c r="BH7" s="622"/>
      <c r="BI7" s="622"/>
      <c r="BJ7" s="622"/>
      <c r="BK7" s="622"/>
      <c r="BL7" s="622"/>
      <c r="BM7" s="622"/>
      <c r="BN7" s="623"/>
      <c r="BO7" s="659">
        <v>35.9</v>
      </c>
      <c r="BP7" s="659"/>
      <c r="BQ7" s="659"/>
      <c r="BR7" s="659"/>
      <c r="BS7" s="660">
        <v>54917</v>
      </c>
      <c r="BT7" s="660"/>
      <c r="BU7" s="660"/>
      <c r="BV7" s="660"/>
      <c r="BW7" s="660"/>
      <c r="BX7" s="660"/>
      <c r="BY7" s="660"/>
      <c r="BZ7" s="660"/>
      <c r="CA7" s="660"/>
      <c r="CB7" s="700"/>
      <c r="CD7" s="618" t="s">
        <v>224</v>
      </c>
      <c r="CE7" s="619"/>
      <c r="CF7" s="619"/>
      <c r="CG7" s="619"/>
      <c r="CH7" s="619"/>
      <c r="CI7" s="619"/>
      <c r="CJ7" s="619"/>
      <c r="CK7" s="619"/>
      <c r="CL7" s="619"/>
      <c r="CM7" s="619"/>
      <c r="CN7" s="619"/>
      <c r="CO7" s="619"/>
      <c r="CP7" s="619"/>
      <c r="CQ7" s="620"/>
      <c r="CR7" s="621">
        <v>3454124</v>
      </c>
      <c r="CS7" s="622"/>
      <c r="CT7" s="622"/>
      <c r="CU7" s="622"/>
      <c r="CV7" s="622"/>
      <c r="CW7" s="622"/>
      <c r="CX7" s="622"/>
      <c r="CY7" s="623"/>
      <c r="CZ7" s="659">
        <v>12.9</v>
      </c>
      <c r="DA7" s="659"/>
      <c r="DB7" s="659"/>
      <c r="DC7" s="659"/>
      <c r="DD7" s="627">
        <v>50740</v>
      </c>
      <c r="DE7" s="622"/>
      <c r="DF7" s="622"/>
      <c r="DG7" s="622"/>
      <c r="DH7" s="622"/>
      <c r="DI7" s="622"/>
      <c r="DJ7" s="622"/>
      <c r="DK7" s="622"/>
      <c r="DL7" s="622"/>
      <c r="DM7" s="622"/>
      <c r="DN7" s="622"/>
      <c r="DO7" s="622"/>
      <c r="DP7" s="623"/>
      <c r="DQ7" s="627">
        <v>2385402</v>
      </c>
      <c r="DR7" s="622"/>
      <c r="DS7" s="622"/>
      <c r="DT7" s="622"/>
      <c r="DU7" s="622"/>
      <c r="DV7" s="622"/>
      <c r="DW7" s="622"/>
      <c r="DX7" s="622"/>
      <c r="DY7" s="622"/>
      <c r="DZ7" s="622"/>
      <c r="EA7" s="622"/>
      <c r="EB7" s="622"/>
      <c r="EC7" s="658"/>
    </row>
    <row r="8" spans="2:143" ht="11.25" customHeight="1" x14ac:dyDescent="0.2">
      <c r="B8" s="618" t="s">
        <v>225</v>
      </c>
      <c r="C8" s="619"/>
      <c r="D8" s="619"/>
      <c r="E8" s="619"/>
      <c r="F8" s="619"/>
      <c r="G8" s="619"/>
      <c r="H8" s="619"/>
      <c r="I8" s="619"/>
      <c r="J8" s="619"/>
      <c r="K8" s="619"/>
      <c r="L8" s="619"/>
      <c r="M8" s="619"/>
      <c r="N8" s="619"/>
      <c r="O8" s="619"/>
      <c r="P8" s="619"/>
      <c r="Q8" s="620"/>
      <c r="R8" s="621">
        <v>33766</v>
      </c>
      <c r="S8" s="622"/>
      <c r="T8" s="622"/>
      <c r="U8" s="622"/>
      <c r="V8" s="622"/>
      <c r="W8" s="622"/>
      <c r="X8" s="622"/>
      <c r="Y8" s="623"/>
      <c r="Z8" s="659">
        <v>0.1</v>
      </c>
      <c r="AA8" s="659"/>
      <c r="AB8" s="659"/>
      <c r="AC8" s="659"/>
      <c r="AD8" s="660">
        <v>33766</v>
      </c>
      <c r="AE8" s="660"/>
      <c r="AF8" s="660"/>
      <c r="AG8" s="660"/>
      <c r="AH8" s="660"/>
      <c r="AI8" s="660"/>
      <c r="AJ8" s="660"/>
      <c r="AK8" s="660"/>
      <c r="AL8" s="624">
        <v>0.3</v>
      </c>
      <c r="AM8" s="625"/>
      <c r="AN8" s="625"/>
      <c r="AO8" s="661"/>
      <c r="AP8" s="618" t="s">
        <v>226</v>
      </c>
      <c r="AQ8" s="619"/>
      <c r="AR8" s="619"/>
      <c r="AS8" s="619"/>
      <c r="AT8" s="619"/>
      <c r="AU8" s="619"/>
      <c r="AV8" s="619"/>
      <c r="AW8" s="619"/>
      <c r="AX8" s="619"/>
      <c r="AY8" s="619"/>
      <c r="AZ8" s="619"/>
      <c r="BA8" s="619"/>
      <c r="BB8" s="619"/>
      <c r="BC8" s="619"/>
      <c r="BD8" s="619"/>
      <c r="BE8" s="619"/>
      <c r="BF8" s="620"/>
      <c r="BG8" s="621">
        <v>63975</v>
      </c>
      <c r="BH8" s="622"/>
      <c r="BI8" s="622"/>
      <c r="BJ8" s="622"/>
      <c r="BK8" s="622"/>
      <c r="BL8" s="622"/>
      <c r="BM8" s="622"/>
      <c r="BN8" s="623"/>
      <c r="BO8" s="659">
        <v>1.3</v>
      </c>
      <c r="BP8" s="659"/>
      <c r="BQ8" s="659"/>
      <c r="BR8" s="659"/>
      <c r="BS8" s="660" t="s">
        <v>122</v>
      </c>
      <c r="BT8" s="660"/>
      <c r="BU8" s="660"/>
      <c r="BV8" s="660"/>
      <c r="BW8" s="660"/>
      <c r="BX8" s="660"/>
      <c r="BY8" s="660"/>
      <c r="BZ8" s="660"/>
      <c r="CA8" s="660"/>
      <c r="CB8" s="700"/>
      <c r="CD8" s="618" t="s">
        <v>227</v>
      </c>
      <c r="CE8" s="619"/>
      <c r="CF8" s="619"/>
      <c r="CG8" s="619"/>
      <c r="CH8" s="619"/>
      <c r="CI8" s="619"/>
      <c r="CJ8" s="619"/>
      <c r="CK8" s="619"/>
      <c r="CL8" s="619"/>
      <c r="CM8" s="619"/>
      <c r="CN8" s="619"/>
      <c r="CO8" s="619"/>
      <c r="CP8" s="619"/>
      <c r="CQ8" s="620"/>
      <c r="CR8" s="621">
        <v>7376673</v>
      </c>
      <c r="CS8" s="622"/>
      <c r="CT8" s="622"/>
      <c r="CU8" s="622"/>
      <c r="CV8" s="622"/>
      <c r="CW8" s="622"/>
      <c r="CX8" s="622"/>
      <c r="CY8" s="623"/>
      <c r="CZ8" s="659">
        <v>27.5</v>
      </c>
      <c r="DA8" s="659"/>
      <c r="DB8" s="659"/>
      <c r="DC8" s="659"/>
      <c r="DD8" s="627">
        <v>22541</v>
      </c>
      <c r="DE8" s="622"/>
      <c r="DF8" s="622"/>
      <c r="DG8" s="622"/>
      <c r="DH8" s="622"/>
      <c r="DI8" s="622"/>
      <c r="DJ8" s="622"/>
      <c r="DK8" s="622"/>
      <c r="DL8" s="622"/>
      <c r="DM8" s="622"/>
      <c r="DN8" s="622"/>
      <c r="DO8" s="622"/>
      <c r="DP8" s="623"/>
      <c r="DQ8" s="627">
        <v>3874499</v>
      </c>
      <c r="DR8" s="622"/>
      <c r="DS8" s="622"/>
      <c r="DT8" s="622"/>
      <c r="DU8" s="622"/>
      <c r="DV8" s="622"/>
      <c r="DW8" s="622"/>
      <c r="DX8" s="622"/>
      <c r="DY8" s="622"/>
      <c r="DZ8" s="622"/>
      <c r="EA8" s="622"/>
      <c r="EB8" s="622"/>
      <c r="EC8" s="658"/>
    </row>
    <row r="9" spans="2:143" ht="11.25" customHeight="1" x14ac:dyDescent="0.2">
      <c r="B9" s="618" t="s">
        <v>228</v>
      </c>
      <c r="C9" s="619"/>
      <c r="D9" s="619"/>
      <c r="E9" s="619"/>
      <c r="F9" s="619"/>
      <c r="G9" s="619"/>
      <c r="H9" s="619"/>
      <c r="I9" s="619"/>
      <c r="J9" s="619"/>
      <c r="K9" s="619"/>
      <c r="L9" s="619"/>
      <c r="M9" s="619"/>
      <c r="N9" s="619"/>
      <c r="O9" s="619"/>
      <c r="P9" s="619"/>
      <c r="Q9" s="620"/>
      <c r="R9" s="621">
        <v>41874</v>
      </c>
      <c r="S9" s="622"/>
      <c r="T9" s="622"/>
      <c r="U9" s="622"/>
      <c r="V9" s="622"/>
      <c r="W9" s="622"/>
      <c r="X9" s="622"/>
      <c r="Y9" s="623"/>
      <c r="Z9" s="659">
        <v>0.1</v>
      </c>
      <c r="AA9" s="659"/>
      <c r="AB9" s="659"/>
      <c r="AC9" s="659"/>
      <c r="AD9" s="660">
        <v>41874</v>
      </c>
      <c r="AE9" s="660"/>
      <c r="AF9" s="660"/>
      <c r="AG9" s="660"/>
      <c r="AH9" s="660"/>
      <c r="AI9" s="660"/>
      <c r="AJ9" s="660"/>
      <c r="AK9" s="660"/>
      <c r="AL9" s="624">
        <v>0.3</v>
      </c>
      <c r="AM9" s="625"/>
      <c r="AN9" s="625"/>
      <c r="AO9" s="661"/>
      <c r="AP9" s="618" t="s">
        <v>229</v>
      </c>
      <c r="AQ9" s="619"/>
      <c r="AR9" s="619"/>
      <c r="AS9" s="619"/>
      <c r="AT9" s="619"/>
      <c r="AU9" s="619"/>
      <c r="AV9" s="619"/>
      <c r="AW9" s="619"/>
      <c r="AX9" s="619"/>
      <c r="AY9" s="619"/>
      <c r="AZ9" s="619"/>
      <c r="BA9" s="619"/>
      <c r="BB9" s="619"/>
      <c r="BC9" s="619"/>
      <c r="BD9" s="619"/>
      <c r="BE9" s="619"/>
      <c r="BF9" s="620"/>
      <c r="BG9" s="621">
        <v>1368379</v>
      </c>
      <c r="BH9" s="622"/>
      <c r="BI9" s="622"/>
      <c r="BJ9" s="622"/>
      <c r="BK9" s="622"/>
      <c r="BL9" s="622"/>
      <c r="BM9" s="622"/>
      <c r="BN9" s="623"/>
      <c r="BO9" s="659">
        <v>28.7</v>
      </c>
      <c r="BP9" s="659"/>
      <c r="BQ9" s="659"/>
      <c r="BR9" s="659"/>
      <c r="BS9" s="660" t="s">
        <v>122</v>
      </c>
      <c r="BT9" s="660"/>
      <c r="BU9" s="660"/>
      <c r="BV9" s="660"/>
      <c r="BW9" s="660"/>
      <c r="BX9" s="660"/>
      <c r="BY9" s="660"/>
      <c r="BZ9" s="660"/>
      <c r="CA9" s="660"/>
      <c r="CB9" s="700"/>
      <c r="CD9" s="618" t="s">
        <v>230</v>
      </c>
      <c r="CE9" s="619"/>
      <c r="CF9" s="619"/>
      <c r="CG9" s="619"/>
      <c r="CH9" s="619"/>
      <c r="CI9" s="619"/>
      <c r="CJ9" s="619"/>
      <c r="CK9" s="619"/>
      <c r="CL9" s="619"/>
      <c r="CM9" s="619"/>
      <c r="CN9" s="619"/>
      <c r="CO9" s="619"/>
      <c r="CP9" s="619"/>
      <c r="CQ9" s="620"/>
      <c r="CR9" s="621">
        <v>4725877</v>
      </c>
      <c r="CS9" s="622"/>
      <c r="CT9" s="622"/>
      <c r="CU9" s="622"/>
      <c r="CV9" s="622"/>
      <c r="CW9" s="622"/>
      <c r="CX9" s="622"/>
      <c r="CY9" s="623"/>
      <c r="CZ9" s="659">
        <v>17.600000000000001</v>
      </c>
      <c r="DA9" s="659"/>
      <c r="DB9" s="659"/>
      <c r="DC9" s="659"/>
      <c r="DD9" s="627">
        <v>16632</v>
      </c>
      <c r="DE9" s="622"/>
      <c r="DF9" s="622"/>
      <c r="DG9" s="622"/>
      <c r="DH9" s="622"/>
      <c r="DI9" s="622"/>
      <c r="DJ9" s="622"/>
      <c r="DK9" s="622"/>
      <c r="DL9" s="622"/>
      <c r="DM9" s="622"/>
      <c r="DN9" s="622"/>
      <c r="DO9" s="622"/>
      <c r="DP9" s="623"/>
      <c r="DQ9" s="627">
        <v>1530423</v>
      </c>
      <c r="DR9" s="622"/>
      <c r="DS9" s="622"/>
      <c r="DT9" s="622"/>
      <c r="DU9" s="622"/>
      <c r="DV9" s="622"/>
      <c r="DW9" s="622"/>
      <c r="DX9" s="622"/>
      <c r="DY9" s="622"/>
      <c r="DZ9" s="622"/>
      <c r="EA9" s="622"/>
      <c r="EB9" s="622"/>
      <c r="EC9" s="658"/>
    </row>
    <row r="10" spans="2:143" ht="11.25" customHeight="1" x14ac:dyDescent="0.2">
      <c r="B10" s="618" t="s">
        <v>231</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232</v>
      </c>
      <c r="AQ10" s="619"/>
      <c r="AR10" s="619"/>
      <c r="AS10" s="619"/>
      <c r="AT10" s="619"/>
      <c r="AU10" s="619"/>
      <c r="AV10" s="619"/>
      <c r="AW10" s="619"/>
      <c r="AX10" s="619"/>
      <c r="AY10" s="619"/>
      <c r="AZ10" s="619"/>
      <c r="BA10" s="619"/>
      <c r="BB10" s="619"/>
      <c r="BC10" s="619"/>
      <c r="BD10" s="619"/>
      <c r="BE10" s="619"/>
      <c r="BF10" s="620"/>
      <c r="BG10" s="621">
        <v>94517</v>
      </c>
      <c r="BH10" s="622"/>
      <c r="BI10" s="622"/>
      <c r="BJ10" s="622"/>
      <c r="BK10" s="622"/>
      <c r="BL10" s="622"/>
      <c r="BM10" s="622"/>
      <c r="BN10" s="623"/>
      <c r="BO10" s="659">
        <v>2</v>
      </c>
      <c r="BP10" s="659"/>
      <c r="BQ10" s="659"/>
      <c r="BR10" s="659"/>
      <c r="BS10" s="660" t="s">
        <v>122</v>
      </c>
      <c r="BT10" s="660"/>
      <c r="BU10" s="660"/>
      <c r="BV10" s="660"/>
      <c r="BW10" s="660"/>
      <c r="BX10" s="660"/>
      <c r="BY10" s="660"/>
      <c r="BZ10" s="660"/>
      <c r="CA10" s="660"/>
      <c r="CB10" s="700"/>
      <c r="CD10" s="618" t="s">
        <v>233</v>
      </c>
      <c r="CE10" s="619"/>
      <c r="CF10" s="619"/>
      <c r="CG10" s="619"/>
      <c r="CH10" s="619"/>
      <c r="CI10" s="619"/>
      <c r="CJ10" s="619"/>
      <c r="CK10" s="619"/>
      <c r="CL10" s="619"/>
      <c r="CM10" s="619"/>
      <c r="CN10" s="619"/>
      <c r="CO10" s="619"/>
      <c r="CP10" s="619"/>
      <c r="CQ10" s="620"/>
      <c r="CR10" s="621">
        <v>20018</v>
      </c>
      <c r="CS10" s="622"/>
      <c r="CT10" s="622"/>
      <c r="CU10" s="622"/>
      <c r="CV10" s="622"/>
      <c r="CW10" s="622"/>
      <c r="CX10" s="622"/>
      <c r="CY10" s="623"/>
      <c r="CZ10" s="659">
        <v>0.1</v>
      </c>
      <c r="DA10" s="659"/>
      <c r="DB10" s="659"/>
      <c r="DC10" s="659"/>
      <c r="DD10" s="627" t="s">
        <v>122</v>
      </c>
      <c r="DE10" s="622"/>
      <c r="DF10" s="622"/>
      <c r="DG10" s="622"/>
      <c r="DH10" s="622"/>
      <c r="DI10" s="622"/>
      <c r="DJ10" s="622"/>
      <c r="DK10" s="622"/>
      <c r="DL10" s="622"/>
      <c r="DM10" s="622"/>
      <c r="DN10" s="622"/>
      <c r="DO10" s="622"/>
      <c r="DP10" s="623"/>
      <c r="DQ10" s="627">
        <v>18</v>
      </c>
      <c r="DR10" s="622"/>
      <c r="DS10" s="622"/>
      <c r="DT10" s="622"/>
      <c r="DU10" s="622"/>
      <c r="DV10" s="622"/>
      <c r="DW10" s="622"/>
      <c r="DX10" s="622"/>
      <c r="DY10" s="622"/>
      <c r="DZ10" s="622"/>
      <c r="EA10" s="622"/>
      <c r="EB10" s="622"/>
      <c r="EC10" s="658"/>
    </row>
    <row r="11" spans="2:143" ht="11.25" customHeight="1" x14ac:dyDescent="0.2">
      <c r="B11" s="618" t="s">
        <v>234</v>
      </c>
      <c r="C11" s="619"/>
      <c r="D11" s="619"/>
      <c r="E11" s="619"/>
      <c r="F11" s="619"/>
      <c r="G11" s="619"/>
      <c r="H11" s="619"/>
      <c r="I11" s="619"/>
      <c r="J11" s="619"/>
      <c r="K11" s="619"/>
      <c r="L11" s="619"/>
      <c r="M11" s="619"/>
      <c r="N11" s="619"/>
      <c r="O11" s="619"/>
      <c r="P11" s="619"/>
      <c r="Q11" s="620"/>
      <c r="R11" s="621">
        <v>1049113</v>
      </c>
      <c r="S11" s="622"/>
      <c r="T11" s="622"/>
      <c r="U11" s="622"/>
      <c r="V11" s="622"/>
      <c r="W11" s="622"/>
      <c r="X11" s="622"/>
      <c r="Y11" s="623"/>
      <c r="Z11" s="624">
        <v>3.7</v>
      </c>
      <c r="AA11" s="625"/>
      <c r="AB11" s="625"/>
      <c r="AC11" s="626"/>
      <c r="AD11" s="627">
        <v>1049113</v>
      </c>
      <c r="AE11" s="622"/>
      <c r="AF11" s="622"/>
      <c r="AG11" s="622"/>
      <c r="AH11" s="622"/>
      <c r="AI11" s="622"/>
      <c r="AJ11" s="622"/>
      <c r="AK11" s="623"/>
      <c r="AL11" s="624">
        <v>7.8</v>
      </c>
      <c r="AM11" s="625"/>
      <c r="AN11" s="625"/>
      <c r="AO11" s="661"/>
      <c r="AP11" s="618" t="s">
        <v>235</v>
      </c>
      <c r="AQ11" s="619"/>
      <c r="AR11" s="619"/>
      <c r="AS11" s="619"/>
      <c r="AT11" s="619"/>
      <c r="AU11" s="619"/>
      <c r="AV11" s="619"/>
      <c r="AW11" s="619"/>
      <c r="AX11" s="619"/>
      <c r="AY11" s="619"/>
      <c r="AZ11" s="619"/>
      <c r="BA11" s="619"/>
      <c r="BB11" s="619"/>
      <c r="BC11" s="619"/>
      <c r="BD11" s="619"/>
      <c r="BE11" s="619"/>
      <c r="BF11" s="620"/>
      <c r="BG11" s="621">
        <v>186255</v>
      </c>
      <c r="BH11" s="622"/>
      <c r="BI11" s="622"/>
      <c r="BJ11" s="622"/>
      <c r="BK11" s="622"/>
      <c r="BL11" s="622"/>
      <c r="BM11" s="622"/>
      <c r="BN11" s="623"/>
      <c r="BO11" s="659">
        <v>3.9</v>
      </c>
      <c r="BP11" s="659"/>
      <c r="BQ11" s="659"/>
      <c r="BR11" s="659"/>
      <c r="BS11" s="660">
        <v>54917</v>
      </c>
      <c r="BT11" s="660"/>
      <c r="BU11" s="660"/>
      <c r="BV11" s="660"/>
      <c r="BW11" s="660"/>
      <c r="BX11" s="660"/>
      <c r="BY11" s="660"/>
      <c r="BZ11" s="660"/>
      <c r="CA11" s="660"/>
      <c r="CB11" s="700"/>
      <c r="CD11" s="618" t="s">
        <v>236</v>
      </c>
      <c r="CE11" s="619"/>
      <c r="CF11" s="619"/>
      <c r="CG11" s="619"/>
      <c r="CH11" s="619"/>
      <c r="CI11" s="619"/>
      <c r="CJ11" s="619"/>
      <c r="CK11" s="619"/>
      <c r="CL11" s="619"/>
      <c r="CM11" s="619"/>
      <c r="CN11" s="619"/>
      <c r="CO11" s="619"/>
      <c r="CP11" s="619"/>
      <c r="CQ11" s="620"/>
      <c r="CR11" s="621">
        <v>888172</v>
      </c>
      <c r="CS11" s="622"/>
      <c r="CT11" s="622"/>
      <c r="CU11" s="622"/>
      <c r="CV11" s="622"/>
      <c r="CW11" s="622"/>
      <c r="CX11" s="622"/>
      <c r="CY11" s="623"/>
      <c r="CZ11" s="659">
        <v>3.3</v>
      </c>
      <c r="DA11" s="659"/>
      <c r="DB11" s="659"/>
      <c r="DC11" s="659"/>
      <c r="DD11" s="627">
        <v>339699</v>
      </c>
      <c r="DE11" s="622"/>
      <c r="DF11" s="622"/>
      <c r="DG11" s="622"/>
      <c r="DH11" s="622"/>
      <c r="DI11" s="622"/>
      <c r="DJ11" s="622"/>
      <c r="DK11" s="622"/>
      <c r="DL11" s="622"/>
      <c r="DM11" s="622"/>
      <c r="DN11" s="622"/>
      <c r="DO11" s="622"/>
      <c r="DP11" s="623"/>
      <c r="DQ11" s="627">
        <v>372504</v>
      </c>
      <c r="DR11" s="622"/>
      <c r="DS11" s="622"/>
      <c r="DT11" s="622"/>
      <c r="DU11" s="622"/>
      <c r="DV11" s="622"/>
      <c r="DW11" s="622"/>
      <c r="DX11" s="622"/>
      <c r="DY11" s="622"/>
      <c r="DZ11" s="622"/>
      <c r="EA11" s="622"/>
      <c r="EB11" s="622"/>
      <c r="EC11" s="658"/>
    </row>
    <row r="12" spans="2:143" ht="11.25" customHeight="1" x14ac:dyDescent="0.2">
      <c r="B12" s="618" t="s">
        <v>237</v>
      </c>
      <c r="C12" s="619"/>
      <c r="D12" s="619"/>
      <c r="E12" s="619"/>
      <c r="F12" s="619"/>
      <c r="G12" s="619"/>
      <c r="H12" s="619"/>
      <c r="I12" s="619"/>
      <c r="J12" s="619"/>
      <c r="K12" s="619"/>
      <c r="L12" s="619"/>
      <c r="M12" s="619"/>
      <c r="N12" s="619"/>
      <c r="O12" s="619"/>
      <c r="P12" s="619"/>
      <c r="Q12" s="620"/>
      <c r="R12" s="621">
        <v>19319</v>
      </c>
      <c r="S12" s="622"/>
      <c r="T12" s="622"/>
      <c r="U12" s="622"/>
      <c r="V12" s="622"/>
      <c r="W12" s="622"/>
      <c r="X12" s="622"/>
      <c r="Y12" s="623"/>
      <c r="Z12" s="659">
        <v>0.1</v>
      </c>
      <c r="AA12" s="659"/>
      <c r="AB12" s="659"/>
      <c r="AC12" s="659"/>
      <c r="AD12" s="660">
        <v>19319</v>
      </c>
      <c r="AE12" s="660"/>
      <c r="AF12" s="660"/>
      <c r="AG12" s="660"/>
      <c r="AH12" s="660"/>
      <c r="AI12" s="660"/>
      <c r="AJ12" s="660"/>
      <c r="AK12" s="660"/>
      <c r="AL12" s="624">
        <v>0.1</v>
      </c>
      <c r="AM12" s="625"/>
      <c r="AN12" s="625"/>
      <c r="AO12" s="661"/>
      <c r="AP12" s="618" t="s">
        <v>238</v>
      </c>
      <c r="AQ12" s="619"/>
      <c r="AR12" s="619"/>
      <c r="AS12" s="619"/>
      <c r="AT12" s="619"/>
      <c r="AU12" s="619"/>
      <c r="AV12" s="619"/>
      <c r="AW12" s="619"/>
      <c r="AX12" s="619"/>
      <c r="AY12" s="619"/>
      <c r="AZ12" s="619"/>
      <c r="BA12" s="619"/>
      <c r="BB12" s="619"/>
      <c r="BC12" s="619"/>
      <c r="BD12" s="619"/>
      <c r="BE12" s="619"/>
      <c r="BF12" s="620"/>
      <c r="BG12" s="621">
        <v>2611604</v>
      </c>
      <c r="BH12" s="622"/>
      <c r="BI12" s="622"/>
      <c r="BJ12" s="622"/>
      <c r="BK12" s="622"/>
      <c r="BL12" s="622"/>
      <c r="BM12" s="622"/>
      <c r="BN12" s="623"/>
      <c r="BO12" s="659">
        <v>54.7</v>
      </c>
      <c r="BP12" s="659"/>
      <c r="BQ12" s="659"/>
      <c r="BR12" s="659"/>
      <c r="BS12" s="660" t="s">
        <v>122</v>
      </c>
      <c r="BT12" s="660"/>
      <c r="BU12" s="660"/>
      <c r="BV12" s="660"/>
      <c r="BW12" s="660"/>
      <c r="BX12" s="660"/>
      <c r="BY12" s="660"/>
      <c r="BZ12" s="660"/>
      <c r="CA12" s="660"/>
      <c r="CB12" s="700"/>
      <c r="CD12" s="618" t="s">
        <v>239</v>
      </c>
      <c r="CE12" s="619"/>
      <c r="CF12" s="619"/>
      <c r="CG12" s="619"/>
      <c r="CH12" s="619"/>
      <c r="CI12" s="619"/>
      <c r="CJ12" s="619"/>
      <c r="CK12" s="619"/>
      <c r="CL12" s="619"/>
      <c r="CM12" s="619"/>
      <c r="CN12" s="619"/>
      <c r="CO12" s="619"/>
      <c r="CP12" s="619"/>
      <c r="CQ12" s="620"/>
      <c r="CR12" s="621">
        <v>445015</v>
      </c>
      <c r="CS12" s="622"/>
      <c r="CT12" s="622"/>
      <c r="CU12" s="622"/>
      <c r="CV12" s="622"/>
      <c r="CW12" s="622"/>
      <c r="CX12" s="622"/>
      <c r="CY12" s="623"/>
      <c r="CZ12" s="659">
        <v>1.7</v>
      </c>
      <c r="DA12" s="659"/>
      <c r="DB12" s="659"/>
      <c r="DC12" s="659"/>
      <c r="DD12" s="627">
        <v>6004</v>
      </c>
      <c r="DE12" s="622"/>
      <c r="DF12" s="622"/>
      <c r="DG12" s="622"/>
      <c r="DH12" s="622"/>
      <c r="DI12" s="622"/>
      <c r="DJ12" s="622"/>
      <c r="DK12" s="622"/>
      <c r="DL12" s="622"/>
      <c r="DM12" s="622"/>
      <c r="DN12" s="622"/>
      <c r="DO12" s="622"/>
      <c r="DP12" s="623"/>
      <c r="DQ12" s="627">
        <v>185945</v>
      </c>
      <c r="DR12" s="622"/>
      <c r="DS12" s="622"/>
      <c r="DT12" s="622"/>
      <c r="DU12" s="622"/>
      <c r="DV12" s="622"/>
      <c r="DW12" s="622"/>
      <c r="DX12" s="622"/>
      <c r="DY12" s="622"/>
      <c r="DZ12" s="622"/>
      <c r="EA12" s="622"/>
      <c r="EB12" s="622"/>
      <c r="EC12" s="658"/>
    </row>
    <row r="13" spans="2:143" ht="11.25" customHeight="1" x14ac:dyDescent="0.2">
      <c r="B13" s="618" t="s">
        <v>240</v>
      </c>
      <c r="C13" s="619"/>
      <c r="D13" s="619"/>
      <c r="E13" s="619"/>
      <c r="F13" s="619"/>
      <c r="G13" s="619"/>
      <c r="H13" s="619"/>
      <c r="I13" s="619"/>
      <c r="J13" s="619"/>
      <c r="K13" s="619"/>
      <c r="L13" s="619"/>
      <c r="M13" s="619"/>
      <c r="N13" s="619"/>
      <c r="O13" s="619"/>
      <c r="P13" s="619"/>
      <c r="Q13" s="620"/>
      <c r="R13" s="621">
        <v>2</v>
      </c>
      <c r="S13" s="622"/>
      <c r="T13" s="622"/>
      <c r="U13" s="622"/>
      <c r="V13" s="622"/>
      <c r="W13" s="622"/>
      <c r="X13" s="622"/>
      <c r="Y13" s="623"/>
      <c r="Z13" s="659">
        <v>0</v>
      </c>
      <c r="AA13" s="659"/>
      <c r="AB13" s="659"/>
      <c r="AC13" s="659"/>
      <c r="AD13" s="660">
        <v>2</v>
      </c>
      <c r="AE13" s="660"/>
      <c r="AF13" s="660"/>
      <c r="AG13" s="660"/>
      <c r="AH13" s="660"/>
      <c r="AI13" s="660"/>
      <c r="AJ13" s="660"/>
      <c r="AK13" s="660"/>
      <c r="AL13" s="624">
        <v>0</v>
      </c>
      <c r="AM13" s="625"/>
      <c r="AN13" s="625"/>
      <c r="AO13" s="661"/>
      <c r="AP13" s="618" t="s">
        <v>241</v>
      </c>
      <c r="AQ13" s="619"/>
      <c r="AR13" s="619"/>
      <c r="AS13" s="619"/>
      <c r="AT13" s="619"/>
      <c r="AU13" s="619"/>
      <c r="AV13" s="619"/>
      <c r="AW13" s="619"/>
      <c r="AX13" s="619"/>
      <c r="AY13" s="619"/>
      <c r="AZ13" s="619"/>
      <c r="BA13" s="619"/>
      <c r="BB13" s="619"/>
      <c r="BC13" s="619"/>
      <c r="BD13" s="619"/>
      <c r="BE13" s="619"/>
      <c r="BF13" s="620"/>
      <c r="BG13" s="621">
        <v>2540643</v>
      </c>
      <c r="BH13" s="622"/>
      <c r="BI13" s="622"/>
      <c r="BJ13" s="622"/>
      <c r="BK13" s="622"/>
      <c r="BL13" s="622"/>
      <c r="BM13" s="622"/>
      <c r="BN13" s="623"/>
      <c r="BO13" s="659">
        <v>53.2</v>
      </c>
      <c r="BP13" s="659"/>
      <c r="BQ13" s="659"/>
      <c r="BR13" s="659"/>
      <c r="BS13" s="660" t="s">
        <v>122</v>
      </c>
      <c r="BT13" s="660"/>
      <c r="BU13" s="660"/>
      <c r="BV13" s="660"/>
      <c r="BW13" s="660"/>
      <c r="BX13" s="660"/>
      <c r="BY13" s="660"/>
      <c r="BZ13" s="660"/>
      <c r="CA13" s="660"/>
      <c r="CB13" s="700"/>
      <c r="CD13" s="618" t="s">
        <v>242</v>
      </c>
      <c r="CE13" s="619"/>
      <c r="CF13" s="619"/>
      <c r="CG13" s="619"/>
      <c r="CH13" s="619"/>
      <c r="CI13" s="619"/>
      <c r="CJ13" s="619"/>
      <c r="CK13" s="619"/>
      <c r="CL13" s="619"/>
      <c r="CM13" s="619"/>
      <c r="CN13" s="619"/>
      <c r="CO13" s="619"/>
      <c r="CP13" s="619"/>
      <c r="CQ13" s="620"/>
      <c r="CR13" s="621">
        <v>2798521</v>
      </c>
      <c r="CS13" s="622"/>
      <c r="CT13" s="622"/>
      <c r="CU13" s="622"/>
      <c r="CV13" s="622"/>
      <c r="CW13" s="622"/>
      <c r="CX13" s="622"/>
      <c r="CY13" s="623"/>
      <c r="CZ13" s="659">
        <v>10.4</v>
      </c>
      <c r="DA13" s="659"/>
      <c r="DB13" s="659"/>
      <c r="DC13" s="659"/>
      <c r="DD13" s="627">
        <v>991799</v>
      </c>
      <c r="DE13" s="622"/>
      <c r="DF13" s="622"/>
      <c r="DG13" s="622"/>
      <c r="DH13" s="622"/>
      <c r="DI13" s="622"/>
      <c r="DJ13" s="622"/>
      <c r="DK13" s="622"/>
      <c r="DL13" s="622"/>
      <c r="DM13" s="622"/>
      <c r="DN13" s="622"/>
      <c r="DO13" s="622"/>
      <c r="DP13" s="623"/>
      <c r="DQ13" s="627">
        <v>1757537</v>
      </c>
      <c r="DR13" s="622"/>
      <c r="DS13" s="622"/>
      <c r="DT13" s="622"/>
      <c r="DU13" s="622"/>
      <c r="DV13" s="622"/>
      <c r="DW13" s="622"/>
      <c r="DX13" s="622"/>
      <c r="DY13" s="622"/>
      <c r="DZ13" s="622"/>
      <c r="EA13" s="622"/>
      <c r="EB13" s="622"/>
      <c r="EC13" s="658"/>
    </row>
    <row r="14" spans="2:143" ht="11.25" customHeight="1" x14ac:dyDescent="0.2">
      <c r="B14" s="618" t="s">
        <v>243</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244</v>
      </c>
      <c r="AQ14" s="619"/>
      <c r="AR14" s="619"/>
      <c r="AS14" s="619"/>
      <c r="AT14" s="619"/>
      <c r="AU14" s="619"/>
      <c r="AV14" s="619"/>
      <c r="AW14" s="619"/>
      <c r="AX14" s="619"/>
      <c r="AY14" s="619"/>
      <c r="AZ14" s="619"/>
      <c r="BA14" s="619"/>
      <c r="BB14" s="619"/>
      <c r="BC14" s="619"/>
      <c r="BD14" s="619"/>
      <c r="BE14" s="619"/>
      <c r="BF14" s="620"/>
      <c r="BG14" s="621">
        <v>183623</v>
      </c>
      <c r="BH14" s="622"/>
      <c r="BI14" s="622"/>
      <c r="BJ14" s="622"/>
      <c r="BK14" s="622"/>
      <c r="BL14" s="622"/>
      <c r="BM14" s="622"/>
      <c r="BN14" s="623"/>
      <c r="BO14" s="659">
        <v>3.8</v>
      </c>
      <c r="BP14" s="659"/>
      <c r="BQ14" s="659"/>
      <c r="BR14" s="659"/>
      <c r="BS14" s="660" t="s">
        <v>122</v>
      </c>
      <c r="BT14" s="660"/>
      <c r="BU14" s="660"/>
      <c r="BV14" s="660"/>
      <c r="BW14" s="660"/>
      <c r="BX14" s="660"/>
      <c r="BY14" s="660"/>
      <c r="BZ14" s="660"/>
      <c r="CA14" s="660"/>
      <c r="CB14" s="700"/>
      <c r="CD14" s="618" t="s">
        <v>245</v>
      </c>
      <c r="CE14" s="619"/>
      <c r="CF14" s="619"/>
      <c r="CG14" s="619"/>
      <c r="CH14" s="619"/>
      <c r="CI14" s="619"/>
      <c r="CJ14" s="619"/>
      <c r="CK14" s="619"/>
      <c r="CL14" s="619"/>
      <c r="CM14" s="619"/>
      <c r="CN14" s="619"/>
      <c r="CO14" s="619"/>
      <c r="CP14" s="619"/>
      <c r="CQ14" s="620"/>
      <c r="CR14" s="621">
        <v>803921</v>
      </c>
      <c r="CS14" s="622"/>
      <c r="CT14" s="622"/>
      <c r="CU14" s="622"/>
      <c r="CV14" s="622"/>
      <c r="CW14" s="622"/>
      <c r="CX14" s="622"/>
      <c r="CY14" s="623"/>
      <c r="CZ14" s="659">
        <v>3</v>
      </c>
      <c r="DA14" s="659"/>
      <c r="DB14" s="659"/>
      <c r="DC14" s="659"/>
      <c r="DD14" s="627">
        <v>25388</v>
      </c>
      <c r="DE14" s="622"/>
      <c r="DF14" s="622"/>
      <c r="DG14" s="622"/>
      <c r="DH14" s="622"/>
      <c r="DI14" s="622"/>
      <c r="DJ14" s="622"/>
      <c r="DK14" s="622"/>
      <c r="DL14" s="622"/>
      <c r="DM14" s="622"/>
      <c r="DN14" s="622"/>
      <c r="DO14" s="622"/>
      <c r="DP14" s="623"/>
      <c r="DQ14" s="627">
        <v>796631</v>
      </c>
      <c r="DR14" s="622"/>
      <c r="DS14" s="622"/>
      <c r="DT14" s="622"/>
      <c r="DU14" s="622"/>
      <c r="DV14" s="622"/>
      <c r="DW14" s="622"/>
      <c r="DX14" s="622"/>
      <c r="DY14" s="622"/>
      <c r="DZ14" s="622"/>
      <c r="EA14" s="622"/>
      <c r="EB14" s="622"/>
      <c r="EC14" s="658"/>
    </row>
    <row r="15" spans="2:143" ht="11.25" customHeight="1" x14ac:dyDescent="0.2">
      <c r="B15" s="618" t="s">
        <v>246</v>
      </c>
      <c r="C15" s="619"/>
      <c r="D15" s="619"/>
      <c r="E15" s="619"/>
      <c r="F15" s="619"/>
      <c r="G15" s="619"/>
      <c r="H15" s="619"/>
      <c r="I15" s="619"/>
      <c r="J15" s="619"/>
      <c r="K15" s="619"/>
      <c r="L15" s="619"/>
      <c r="M15" s="619"/>
      <c r="N15" s="619"/>
      <c r="O15" s="619"/>
      <c r="P15" s="619"/>
      <c r="Q15" s="620"/>
      <c r="R15" s="621">
        <v>25754</v>
      </c>
      <c r="S15" s="622"/>
      <c r="T15" s="622"/>
      <c r="U15" s="622"/>
      <c r="V15" s="622"/>
      <c r="W15" s="622"/>
      <c r="X15" s="622"/>
      <c r="Y15" s="623"/>
      <c r="Z15" s="659">
        <v>0.1</v>
      </c>
      <c r="AA15" s="659"/>
      <c r="AB15" s="659"/>
      <c r="AC15" s="659"/>
      <c r="AD15" s="660">
        <v>25754</v>
      </c>
      <c r="AE15" s="660"/>
      <c r="AF15" s="660"/>
      <c r="AG15" s="660"/>
      <c r="AH15" s="660"/>
      <c r="AI15" s="660"/>
      <c r="AJ15" s="660"/>
      <c r="AK15" s="660"/>
      <c r="AL15" s="624">
        <v>0.2</v>
      </c>
      <c r="AM15" s="625"/>
      <c r="AN15" s="625"/>
      <c r="AO15" s="661"/>
      <c r="AP15" s="618" t="s">
        <v>247</v>
      </c>
      <c r="AQ15" s="619"/>
      <c r="AR15" s="619"/>
      <c r="AS15" s="619"/>
      <c r="AT15" s="619"/>
      <c r="AU15" s="619"/>
      <c r="AV15" s="619"/>
      <c r="AW15" s="619"/>
      <c r="AX15" s="619"/>
      <c r="AY15" s="619"/>
      <c r="AZ15" s="619"/>
      <c r="BA15" s="619"/>
      <c r="BB15" s="619"/>
      <c r="BC15" s="619"/>
      <c r="BD15" s="619"/>
      <c r="BE15" s="619"/>
      <c r="BF15" s="620"/>
      <c r="BG15" s="621">
        <v>258896</v>
      </c>
      <c r="BH15" s="622"/>
      <c r="BI15" s="622"/>
      <c r="BJ15" s="622"/>
      <c r="BK15" s="622"/>
      <c r="BL15" s="622"/>
      <c r="BM15" s="622"/>
      <c r="BN15" s="623"/>
      <c r="BO15" s="659">
        <v>5.4</v>
      </c>
      <c r="BP15" s="659"/>
      <c r="BQ15" s="659"/>
      <c r="BR15" s="659"/>
      <c r="BS15" s="660" t="s">
        <v>122</v>
      </c>
      <c r="BT15" s="660"/>
      <c r="BU15" s="660"/>
      <c r="BV15" s="660"/>
      <c r="BW15" s="660"/>
      <c r="BX15" s="660"/>
      <c r="BY15" s="660"/>
      <c r="BZ15" s="660"/>
      <c r="CA15" s="660"/>
      <c r="CB15" s="700"/>
      <c r="CD15" s="618" t="s">
        <v>248</v>
      </c>
      <c r="CE15" s="619"/>
      <c r="CF15" s="619"/>
      <c r="CG15" s="619"/>
      <c r="CH15" s="619"/>
      <c r="CI15" s="619"/>
      <c r="CJ15" s="619"/>
      <c r="CK15" s="619"/>
      <c r="CL15" s="619"/>
      <c r="CM15" s="619"/>
      <c r="CN15" s="619"/>
      <c r="CO15" s="619"/>
      <c r="CP15" s="619"/>
      <c r="CQ15" s="620"/>
      <c r="CR15" s="621">
        <v>4213984</v>
      </c>
      <c r="CS15" s="622"/>
      <c r="CT15" s="622"/>
      <c r="CU15" s="622"/>
      <c r="CV15" s="622"/>
      <c r="CW15" s="622"/>
      <c r="CX15" s="622"/>
      <c r="CY15" s="623"/>
      <c r="CZ15" s="659">
        <v>15.7</v>
      </c>
      <c r="DA15" s="659"/>
      <c r="DB15" s="659"/>
      <c r="DC15" s="659"/>
      <c r="DD15" s="627">
        <v>1977010</v>
      </c>
      <c r="DE15" s="622"/>
      <c r="DF15" s="622"/>
      <c r="DG15" s="622"/>
      <c r="DH15" s="622"/>
      <c r="DI15" s="622"/>
      <c r="DJ15" s="622"/>
      <c r="DK15" s="622"/>
      <c r="DL15" s="622"/>
      <c r="DM15" s="622"/>
      <c r="DN15" s="622"/>
      <c r="DO15" s="622"/>
      <c r="DP15" s="623"/>
      <c r="DQ15" s="627">
        <v>1970969</v>
      </c>
      <c r="DR15" s="622"/>
      <c r="DS15" s="622"/>
      <c r="DT15" s="622"/>
      <c r="DU15" s="622"/>
      <c r="DV15" s="622"/>
      <c r="DW15" s="622"/>
      <c r="DX15" s="622"/>
      <c r="DY15" s="622"/>
      <c r="DZ15" s="622"/>
      <c r="EA15" s="622"/>
      <c r="EB15" s="622"/>
      <c r="EC15" s="658"/>
    </row>
    <row r="16" spans="2:143" ht="11.25" customHeight="1" x14ac:dyDescent="0.2">
      <c r="B16" s="618" t="s">
        <v>249</v>
      </c>
      <c r="C16" s="619"/>
      <c r="D16" s="619"/>
      <c r="E16" s="619"/>
      <c r="F16" s="619"/>
      <c r="G16" s="619"/>
      <c r="H16" s="619"/>
      <c r="I16" s="619"/>
      <c r="J16" s="619"/>
      <c r="K16" s="619"/>
      <c r="L16" s="619"/>
      <c r="M16" s="619"/>
      <c r="N16" s="619"/>
      <c r="O16" s="619"/>
      <c r="P16" s="619"/>
      <c r="Q16" s="620"/>
      <c r="R16" s="621">
        <v>90086</v>
      </c>
      <c r="S16" s="622"/>
      <c r="T16" s="622"/>
      <c r="U16" s="622"/>
      <c r="V16" s="622"/>
      <c r="W16" s="622"/>
      <c r="X16" s="622"/>
      <c r="Y16" s="623"/>
      <c r="Z16" s="659">
        <v>0.3</v>
      </c>
      <c r="AA16" s="659"/>
      <c r="AB16" s="659"/>
      <c r="AC16" s="659"/>
      <c r="AD16" s="660">
        <v>90086</v>
      </c>
      <c r="AE16" s="660"/>
      <c r="AF16" s="660"/>
      <c r="AG16" s="660"/>
      <c r="AH16" s="660"/>
      <c r="AI16" s="660"/>
      <c r="AJ16" s="660"/>
      <c r="AK16" s="660"/>
      <c r="AL16" s="624">
        <v>0.7</v>
      </c>
      <c r="AM16" s="625"/>
      <c r="AN16" s="625"/>
      <c r="AO16" s="661"/>
      <c r="AP16" s="618" t="s">
        <v>250</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251</v>
      </c>
      <c r="CE16" s="619"/>
      <c r="CF16" s="619"/>
      <c r="CG16" s="619"/>
      <c r="CH16" s="619"/>
      <c r="CI16" s="619"/>
      <c r="CJ16" s="619"/>
      <c r="CK16" s="619"/>
      <c r="CL16" s="619"/>
      <c r="CM16" s="619"/>
      <c r="CN16" s="619"/>
      <c r="CO16" s="619"/>
      <c r="CP16" s="619"/>
      <c r="CQ16" s="620"/>
      <c r="CR16" s="621" t="s">
        <v>122</v>
      </c>
      <c r="CS16" s="622"/>
      <c r="CT16" s="622"/>
      <c r="CU16" s="622"/>
      <c r="CV16" s="622"/>
      <c r="CW16" s="622"/>
      <c r="CX16" s="622"/>
      <c r="CY16" s="623"/>
      <c r="CZ16" s="659" t="s">
        <v>122</v>
      </c>
      <c r="DA16" s="659"/>
      <c r="DB16" s="659"/>
      <c r="DC16" s="659"/>
      <c r="DD16" s="627" t="s">
        <v>122</v>
      </c>
      <c r="DE16" s="622"/>
      <c r="DF16" s="622"/>
      <c r="DG16" s="622"/>
      <c r="DH16" s="622"/>
      <c r="DI16" s="622"/>
      <c r="DJ16" s="622"/>
      <c r="DK16" s="622"/>
      <c r="DL16" s="622"/>
      <c r="DM16" s="622"/>
      <c r="DN16" s="622"/>
      <c r="DO16" s="622"/>
      <c r="DP16" s="623"/>
      <c r="DQ16" s="627" t="s">
        <v>122</v>
      </c>
      <c r="DR16" s="622"/>
      <c r="DS16" s="622"/>
      <c r="DT16" s="622"/>
      <c r="DU16" s="622"/>
      <c r="DV16" s="622"/>
      <c r="DW16" s="622"/>
      <c r="DX16" s="622"/>
      <c r="DY16" s="622"/>
      <c r="DZ16" s="622"/>
      <c r="EA16" s="622"/>
      <c r="EB16" s="622"/>
      <c r="EC16" s="658"/>
    </row>
    <row r="17" spans="2:133" ht="11.25" customHeight="1" x14ac:dyDescent="0.2">
      <c r="B17" s="618" t="s">
        <v>252</v>
      </c>
      <c r="C17" s="619"/>
      <c r="D17" s="619"/>
      <c r="E17" s="619"/>
      <c r="F17" s="619"/>
      <c r="G17" s="619"/>
      <c r="H17" s="619"/>
      <c r="I17" s="619"/>
      <c r="J17" s="619"/>
      <c r="K17" s="619"/>
      <c r="L17" s="619"/>
      <c r="M17" s="619"/>
      <c r="N17" s="619"/>
      <c r="O17" s="619"/>
      <c r="P17" s="619"/>
      <c r="Q17" s="620"/>
      <c r="R17" s="621">
        <v>256760</v>
      </c>
      <c r="S17" s="622"/>
      <c r="T17" s="622"/>
      <c r="U17" s="622"/>
      <c r="V17" s="622"/>
      <c r="W17" s="622"/>
      <c r="X17" s="622"/>
      <c r="Y17" s="623"/>
      <c r="Z17" s="659">
        <v>0.9</v>
      </c>
      <c r="AA17" s="659"/>
      <c r="AB17" s="659"/>
      <c r="AC17" s="659"/>
      <c r="AD17" s="660">
        <v>256760</v>
      </c>
      <c r="AE17" s="660"/>
      <c r="AF17" s="660"/>
      <c r="AG17" s="660"/>
      <c r="AH17" s="660"/>
      <c r="AI17" s="660"/>
      <c r="AJ17" s="660"/>
      <c r="AK17" s="660"/>
      <c r="AL17" s="624">
        <v>1.9</v>
      </c>
      <c r="AM17" s="625"/>
      <c r="AN17" s="625"/>
      <c r="AO17" s="661"/>
      <c r="AP17" s="618" t="s">
        <v>253</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254</v>
      </c>
      <c r="CE17" s="619"/>
      <c r="CF17" s="619"/>
      <c r="CG17" s="619"/>
      <c r="CH17" s="619"/>
      <c r="CI17" s="619"/>
      <c r="CJ17" s="619"/>
      <c r="CK17" s="619"/>
      <c r="CL17" s="619"/>
      <c r="CM17" s="619"/>
      <c r="CN17" s="619"/>
      <c r="CO17" s="619"/>
      <c r="CP17" s="619"/>
      <c r="CQ17" s="620"/>
      <c r="CR17" s="621">
        <v>1951785</v>
      </c>
      <c r="CS17" s="622"/>
      <c r="CT17" s="622"/>
      <c r="CU17" s="622"/>
      <c r="CV17" s="622"/>
      <c r="CW17" s="622"/>
      <c r="CX17" s="622"/>
      <c r="CY17" s="623"/>
      <c r="CZ17" s="659">
        <v>7.3</v>
      </c>
      <c r="DA17" s="659"/>
      <c r="DB17" s="659"/>
      <c r="DC17" s="659"/>
      <c r="DD17" s="627" t="s">
        <v>122</v>
      </c>
      <c r="DE17" s="622"/>
      <c r="DF17" s="622"/>
      <c r="DG17" s="622"/>
      <c r="DH17" s="622"/>
      <c r="DI17" s="622"/>
      <c r="DJ17" s="622"/>
      <c r="DK17" s="622"/>
      <c r="DL17" s="622"/>
      <c r="DM17" s="622"/>
      <c r="DN17" s="622"/>
      <c r="DO17" s="622"/>
      <c r="DP17" s="623"/>
      <c r="DQ17" s="627">
        <v>1936785</v>
      </c>
      <c r="DR17" s="622"/>
      <c r="DS17" s="622"/>
      <c r="DT17" s="622"/>
      <c r="DU17" s="622"/>
      <c r="DV17" s="622"/>
      <c r="DW17" s="622"/>
      <c r="DX17" s="622"/>
      <c r="DY17" s="622"/>
      <c r="DZ17" s="622"/>
      <c r="EA17" s="622"/>
      <c r="EB17" s="622"/>
      <c r="EC17" s="658"/>
    </row>
    <row r="18" spans="2:133" ht="11.25" customHeight="1" x14ac:dyDescent="0.2">
      <c r="B18" s="618" t="s">
        <v>255</v>
      </c>
      <c r="C18" s="619"/>
      <c r="D18" s="619"/>
      <c r="E18" s="619"/>
      <c r="F18" s="619"/>
      <c r="G18" s="619"/>
      <c r="H18" s="619"/>
      <c r="I18" s="619"/>
      <c r="J18" s="619"/>
      <c r="K18" s="619"/>
      <c r="L18" s="619"/>
      <c r="M18" s="619"/>
      <c r="N18" s="619"/>
      <c r="O18" s="619"/>
      <c r="P18" s="619"/>
      <c r="Q18" s="620"/>
      <c r="R18" s="621">
        <v>42520</v>
      </c>
      <c r="S18" s="622"/>
      <c r="T18" s="622"/>
      <c r="U18" s="622"/>
      <c r="V18" s="622"/>
      <c r="W18" s="622"/>
      <c r="X18" s="622"/>
      <c r="Y18" s="623"/>
      <c r="Z18" s="659">
        <v>0.2</v>
      </c>
      <c r="AA18" s="659"/>
      <c r="AB18" s="659"/>
      <c r="AC18" s="659"/>
      <c r="AD18" s="660">
        <v>42520</v>
      </c>
      <c r="AE18" s="660"/>
      <c r="AF18" s="660"/>
      <c r="AG18" s="660"/>
      <c r="AH18" s="660"/>
      <c r="AI18" s="660"/>
      <c r="AJ18" s="660"/>
      <c r="AK18" s="660"/>
      <c r="AL18" s="624">
        <v>0.3</v>
      </c>
      <c r="AM18" s="625"/>
      <c r="AN18" s="625"/>
      <c r="AO18" s="661"/>
      <c r="AP18" s="618" t="s">
        <v>256</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257</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2">
      <c r="B19" s="618" t="s">
        <v>258</v>
      </c>
      <c r="C19" s="619"/>
      <c r="D19" s="619"/>
      <c r="E19" s="619"/>
      <c r="F19" s="619"/>
      <c r="G19" s="619"/>
      <c r="H19" s="619"/>
      <c r="I19" s="619"/>
      <c r="J19" s="619"/>
      <c r="K19" s="619"/>
      <c r="L19" s="619"/>
      <c r="M19" s="619"/>
      <c r="N19" s="619"/>
      <c r="O19" s="619"/>
      <c r="P19" s="619"/>
      <c r="Q19" s="620"/>
      <c r="R19" s="621">
        <v>169723</v>
      </c>
      <c r="S19" s="622"/>
      <c r="T19" s="622"/>
      <c r="U19" s="622"/>
      <c r="V19" s="622"/>
      <c r="W19" s="622"/>
      <c r="X19" s="622"/>
      <c r="Y19" s="623"/>
      <c r="Z19" s="659">
        <v>0.6</v>
      </c>
      <c r="AA19" s="659"/>
      <c r="AB19" s="659"/>
      <c r="AC19" s="659"/>
      <c r="AD19" s="660">
        <v>169723</v>
      </c>
      <c r="AE19" s="660"/>
      <c r="AF19" s="660"/>
      <c r="AG19" s="660"/>
      <c r="AH19" s="660"/>
      <c r="AI19" s="660"/>
      <c r="AJ19" s="660"/>
      <c r="AK19" s="660"/>
      <c r="AL19" s="624">
        <v>1.3</v>
      </c>
      <c r="AM19" s="625"/>
      <c r="AN19" s="625"/>
      <c r="AO19" s="661"/>
      <c r="AP19" s="618" t="s">
        <v>259</v>
      </c>
      <c r="AQ19" s="619"/>
      <c r="AR19" s="619"/>
      <c r="AS19" s="619"/>
      <c r="AT19" s="619"/>
      <c r="AU19" s="619"/>
      <c r="AV19" s="619"/>
      <c r="AW19" s="619"/>
      <c r="AX19" s="619"/>
      <c r="AY19" s="619"/>
      <c r="AZ19" s="619"/>
      <c r="BA19" s="619"/>
      <c r="BB19" s="619"/>
      <c r="BC19" s="619"/>
      <c r="BD19" s="619"/>
      <c r="BE19" s="619"/>
      <c r="BF19" s="620"/>
      <c r="BG19" s="621">
        <v>8146</v>
      </c>
      <c r="BH19" s="622"/>
      <c r="BI19" s="622"/>
      <c r="BJ19" s="622"/>
      <c r="BK19" s="622"/>
      <c r="BL19" s="622"/>
      <c r="BM19" s="622"/>
      <c r="BN19" s="623"/>
      <c r="BO19" s="659">
        <v>0.2</v>
      </c>
      <c r="BP19" s="659"/>
      <c r="BQ19" s="659"/>
      <c r="BR19" s="659"/>
      <c r="BS19" s="660" t="s">
        <v>122</v>
      </c>
      <c r="BT19" s="660"/>
      <c r="BU19" s="660"/>
      <c r="BV19" s="660"/>
      <c r="BW19" s="660"/>
      <c r="BX19" s="660"/>
      <c r="BY19" s="660"/>
      <c r="BZ19" s="660"/>
      <c r="CA19" s="660"/>
      <c r="CB19" s="700"/>
      <c r="CD19" s="618" t="s">
        <v>260</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2">
      <c r="B20" s="688" t="s">
        <v>261</v>
      </c>
      <c r="C20" s="689"/>
      <c r="D20" s="689"/>
      <c r="E20" s="689"/>
      <c r="F20" s="689"/>
      <c r="G20" s="689"/>
      <c r="H20" s="689"/>
      <c r="I20" s="689"/>
      <c r="J20" s="689"/>
      <c r="K20" s="689"/>
      <c r="L20" s="689"/>
      <c r="M20" s="689"/>
      <c r="N20" s="689"/>
      <c r="O20" s="689"/>
      <c r="P20" s="689"/>
      <c r="Q20" s="690"/>
      <c r="R20" s="621">
        <v>44517</v>
      </c>
      <c r="S20" s="622"/>
      <c r="T20" s="622"/>
      <c r="U20" s="622"/>
      <c r="V20" s="622"/>
      <c r="W20" s="622"/>
      <c r="X20" s="622"/>
      <c r="Y20" s="623"/>
      <c r="Z20" s="659">
        <v>0.2</v>
      </c>
      <c r="AA20" s="659"/>
      <c r="AB20" s="659"/>
      <c r="AC20" s="659"/>
      <c r="AD20" s="660">
        <v>44517</v>
      </c>
      <c r="AE20" s="660"/>
      <c r="AF20" s="660"/>
      <c r="AG20" s="660"/>
      <c r="AH20" s="660"/>
      <c r="AI20" s="660"/>
      <c r="AJ20" s="660"/>
      <c r="AK20" s="660"/>
      <c r="AL20" s="624">
        <v>0.3</v>
      </c>
      <c r="AM20" s="625"/>
      <c r="AN20" s="625"/>
      <c r="AO20" s="661"/>
      <c r="AP20" s="618" t="s">
        <v>262</v>
      </c>
      <c r="AQ20" s="619"/>
      <c r="AR20" s="619"/>
      <c r="AS20" s="619"/>
      <c r="AT20" s="619"/>
      <c r="AU20" s="619"/>
      <c r="AV20" s="619"/>
      <c r="AW20" s="619"/>
      <c r="AX20" s="619"/>
      <c r="AY20" s="619"/>
      <c r="AZ20" s="619"/>
      <c r="BA20" s="619"/>
      <c r="BB20" s="619"/>
      <c r="BC20" s="619"/>
      <c r="BD20" s="619"/>
      <c r="BE20" s="619"/>
      <c r="BF20" s="620"/>
      <c r="BG20" s="621">
        <v>8146</v>
      </c>
      <c r="BH20" s="622"/>
      <c r="BI20" s="622"/>
      <c r="BJ20" s="622"/>
      <c r="BK20" s="622"/>
      <c r="BL20" s="622"/>
      <c r="BM20" s="622"/>
      <c r="BN20" s="623"/>
      <c r="BO20" s="659">
        <v>0.2</v>
      </c>
      <c r="BP20" s="659"/>
      <c r="BQ20" s="659"/>
      <c r="BR20" s="659"/>
      <c r="BS20" s="660" t="s">
        <v>122</v>
      </c>
      <c r="BT20" s="660"/>
      <c r="BU20" s="660"/>
      <c r="BV20" s="660"/>
      <c r="BW20" s="660"/>
      <c r="BX20" s="660"/>
      <c r="BY20" s="660"/>
      <c r="BZ20" s="660"/>
      <c r="CA20" s="660"/>
      <c r="CB20" s="700"/>
      <c r="CD20" s="618" t="s">
        <v>263</v>
      </c>
      <c r="CE20" s="619"/>
      <c r="CF20" s="619"/>
      <c r="CG20" s="619"/>
      <c r="CH20" s="619"/>
      <c r="CI20" s="619"/>
      <c r="CJ20" s="619"/>
      <c r="CK20" s="619"/>
      <c r="CL20" s="619"/>
      <c r="CM20" s="619"/>
      <c r="CN20" s="619"/>
      <c r="CO20" s="619"/>
      <c r="CP20" s="619"/>
      <c r="CQ20" s="620"/>
      <c r="CR20" s="621">
        <v>26819042</v>
      </c>
      <c r="CS20" s="622"/>
      <c r="CT20" s="622"/>
      <c r="CU20" s="622"/>
      <c r="CV20" s="622"/>
      <c r="CW20" s="622"/>
      <c r="CX20" s="622"/>
      <c r="CY20" s="623"/>
      <c r="CZ20" s="659">
        <v>100</v>
      </c>
      <c r="DA20" s="659"/>
      <c r="DB20" s="659"/>
      <c r="DC20" s="659"/>
      <c r="DD20" s="627">
        <v>3429813</v>
      </c>
      <c r="DE20" s="622"/>
      <c r="DF20" s="622"/>
      <c r="DG20" s="622"/>
      <c r="DH20" s="622"/>
      <c r="DI20" s="622"/>
      <c r="DJ20" s="622"/>
      <c r="DK20" s="622"/>
      <c r="DL20" s="622"/>
      <c r="DM20" s="622"/>
      <c r="DN20" s="622"/>
      <c r="DO20" s="622"/>
      <c r="DP20" s="623"/>
      <c r="DQ20" s="627">
        <v>14951665</v>
      </c>
      <c r="DR20" s="622"/>
      <c r="DS20" s="622"/>
      <c r="DT20" s="622"/>
      <c r="DU20" s="622"/>
      <c r="DV20" s="622"/>
      <c r="DW20" s="622"/>
      <c r="DX20" s="622"/>
      <c r="DY20" s="622"/>
      <c r="DZ20" s="622"/>
      <c r="EA20" s="622"/>
      <c r="EB20" s="622"/>
      <c r="EC20" s="658"/>
    </row>
    <row r="21" spans="2:133" ht="11.25" customHeight="1" x14ac:dyDescent="0.2">
      <c r="B21" s="618" t="s">
        <v>264</v>
      </c>
      <c r="C21" s="619"/>
      <c r="D21" s="619"/>
      <c r="E21" s="619"/>
      <c r="F21" s="619"/>
      <c r="G21" s="619"/>
      <c r="H21" s="619"/>
      <c r="I21" s="619"/>
      <c r="J21" s="619"/>
      <c r="K21" s="619"/>
      <c r="L21" s="619"/>
      <c r="M21" s="619"/>
      <c r="N21" s="619"/>
      <c r="O21" s="619"/>
      <c r="P21" s="619"/>
      <c r="Q21" s="620"/>
      <c r="R21" s="621">
        <v>7604912</v>
      </c>
      <c r="S21" s="622"/>
      <c r="T21" s="622"/>
      <c r="U21" s="622"/>
      <c r="V21" s="622"/>
      <c r="W21" s="622"/>
      <c r="X21" s="622"/>
      <c r="Y21" s="623"/>
      <c r="Z21" s="659">
        <v>27</v>
      </c>
      <c r="AA21" s="659"/>
      <c r="AB21" s="659"/>
      <c r="AC21" s="659"/>
      <c r="AD21" s="660">
        <v>6807842</v>
      </c>
      <c r="AE21" s="660"/>
      <c r="AF21" s="660"/>
      <c r="AG21" s="660"/>
      <c r="AH21" s="660"/>
      <c r="AI21" s="660"/>
      <c r="AJ21" s="660"/>
      <c r="AK21" s="660"/>
      <c r="AL21" s="624">
        <v>50.9</v>
      </c>
      <c r="AM21" s="625"/>
      <c r="AN21" s="625"/>
      <c r="AO21" s="661"/>
      <c r="AP21" s="618" t="s">
        <v>265</v>
      </c>
      <c r="AQ21" s="698"/>
      <c r="AR21" s="698"/>
      <c r="AS21" s="698"/>
      <c r="AT21" s="698"/>
      <c r="AU21" s="698"/>
      <c r="AV21" s="698"/>
      <c r="AW21" s="698"/>
      <c r="AX21" s="698"/>
      <c r="AY21" s="698"/>
      <c r="AZ21" s="698"/>
      <c r="BA21" s="698"/>
      <c r="BB21" s="698"/>
      <c r="BC21" s="698"/>
      <c r="BD21" s="698"/>
      <c r="BE21" s="698"/>
      <c r="BF21" s="699"/>
      <c r="BG21" s="621">
        <v>8146</v>
      </c>
      <c r="BH21" s="622"/>
      <c r="BI21" s="622"/>
      <c r="BJ21" s="622"/>
      <c r="BK21" s="622"/>
      <c r="BL21" s="622"/>
      <c r="BM21" s="622"/>
      <c r="BN21" s="623"/>
      <c r="BO21" s="659">
        <v>0.2</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2">
      <c r="B22" s="618" t="s">
        <v>266</v>
      </c>
      <c r="C22" s="619"/>
      <c r="D22" s="619"/>
      <c r="E22" s="619"/>
      <c r="F22" s="619"/>
      <c r="G22" s="619"/>
      <c r="H22" s="619"/>
      <c r="I22" s="619"/>
      <c r="J22" s="619"/>
      <c r="K22" s="619"/>
      <c r="L22" s="619"/>
      <c r="M22" s="619"/>
      <c r="N22" s="619"/>
      <c r="O22" s="619"/>
      <c r="P22" s="619"/>
      <c r="Q22" s="620"/>
      <c r="R22" s="621">
        <v>6807842</v>
      </c>
      <c r="S22" s="622"/>
      <c r="T22" s="622"/>
      <c r="U22" s="622"/>
      <c r="V22" s="622"/>
      <c r="W22" s="622"/>
      <c r="X22" s="622"/>
      <c r="Y22" s="623"/>
      <c r="Z22" s="659">
        <v>24.1</v>
      </c>
      <c r="AA22" s="659"/>
      <c r="AB22" s="659"/>
      <c r="AC22" s="659"/>
      <c r="AD22" s="660">
        <v>6807842</v>
      </c>
      <c r="AE22" s="660"/>
      <c r="AF22" s="660"/>
      <c r="AG22" s="660"/>
      <c r="AH22" s="660"/>
      <c r="AI22" s="660"/>
      <c r="AJ22" s="660"/>
      <c r="AK22" s="660"/>
      <c r="AL22" s="624">
        <v>50.9</v>
      </c>
      <c r="AM22" s="625"/>
      <c r="AN22" s="625"/>
      <c r="AO22" s="661"/>
      <c r="AP22" s="618" t="s">
        <v>267</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268</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2">
      <c r="B23" s="618" t="s">
        <v>269</v>
      </c>
      <c r="C23" s="619"/>
      <c r="D23" s="619"/>
      <c r="E23" s="619"/>
      <c r="F23" s="619"/>
      <c r="G23" s="619"/>
      <c r="H23" s="619"/>
      <c r="I23" s="619"/>
      <c r="J23" s="619"/>
      <c r="K23" s="619"/>
      <c r="L23" s="619"/>
      <c r="M23" s="619"/>
      <c r="N23" s="619"/>
      <c r="O23" s="619"/>
      <c r="P23" s="619"/>
      <c r="Q23" s="620"/>
      <c r="R23" s="621">
        <v>797053</v>
      </c>
      <c r="S23" s="622"/>
      <c r="T23" s="622"/>
      <c r="U23" s="622"/>
      <c r="V23" s="622"/>
      <c r="W23" s="622"/>
      <c r="X23" s="622"/>
      <c r="Y23" s="623"/>
      <c r="Z23" s="659">
        <v>2.8</v>
      </c>
      <c r="AA23" s="659"/>
      <c r="AB23" s="659"/>
      <c r="AC23" s="659"/>
      <c r="AD23" s="660" t="s">
        <v>122</v>
      </c>
      <c r="AE23" s="660"/>
      <c r="AF23" s="660"/>
      <c r="AG23" s="660"/>
      <c r="AH23" s="660"/>
      <c r="AI23" s="660"/>
      <c r="AJ23" s="660"/>
      <c r="AK23" s="660"/>
      <c r="AL23" s="624" t="s">
        <v>122</v>
      </c>
      <c r="AM23" s="625"/>
      <c r="AN23" s="625"/>
      <c r="AO23" s="661"/>
      <c r="AP23" s="618" t="s">
        <v>270</v>
      </c>
      <c r="AQ23" s="698"/>
      <c r="AR23" s="698"/>
      <c r="AS23" s="698"/>
      <c r="AT23" s="698"/>
      <c r="AU23" s="698"/>
      <c r="AV23" s="698"/>
      <c r="AW23" s="698"/>
      <c r="AX23" s="698"/>
      <c r="AY23" s="698"/>
      <c r="AZ23" s="698"/>
      <c r="BA23" s="698"/>
      <c r="BB23" s="698"/>
      <c r="BC23" s="698"/>
      <c r="BD23" s="698"/>
      <c r="BE23" s="698"/>
      <c r="BF23" s="699"/>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700"/>
      <c r="CD23" s="673" t="s">
        <v>210</v>
      </c>
      <c r="CE23" s="674"/>
      <c r="CF23" s="674"/>
      <c r="CG23" s="674"/>
      <c r="CH23" s="674"/>
      <c r="CI23" s="674"/>
      <c r="CJ23" s="674"/>
      <c r="CK23" s="674"/>
      <c r="CL23" s="674"/>
      <c r="CM23" s="674"/>
      <c r="CN23" s="674"/>
      <c r="CO23" s="674"/>
      <c r="CP23" s="674"/>
      <c r="CQ23" s="675"/>
      <c r="CR23" s="673" t="s">
        <v>271</v>
      </c>
      <c r="CS23" s="674"/>
      <c r="CT23" s="674"/>
      <c r="CU23" s="674"/>
      <c r="CV23" s="674"/>
      <c r="CW23" s="674"/>
      <c r="CX23" s="674"/>
      <c r="CY23" s="675"/>
      <c r="CZ23" s="673" t="s">
        <v>272</v>
      </c>
      <c r="DA23" s="674"/>
      <c r="DB23" s="674"/>
      <c r="DC23" s="675"/>
      <c r="DD23" s="673" t="s">
        <v>273</v>
      </c>
      <c r="DE23" s="674"/>
      <c r="DF23" s="674"/>
      <c r="DG23" s="674"/>
      <c r="DH23" s="674"/>
      <c r="DI23" s="674"/>
      <c r="DJ23" s="674"/>
      <c r="DK23" s="675"/>
      <c r="DL23" s="711" t="s">
        <v>274</v>
      </c>
      <c r="DM23" s="712"/>
      <c r="DN23" s="712"/>
      <c r="DO23" s="712"/>
      <c r="DP23" s="712"/>
      <c r="DQ23" s="712"/>
      <c r="DR23" s="712"/>
      <c r="DS23" s="712"/>
      <c r="DT23" s="712"/>
      <c r="DU23" s="712"/>
      <c r="DV23" s="713"/>
      <c r="DW23" s="673" t="s">
        <v>275</v>
      </c>
      <c r="DX23" s="674"/>
      <c r="DY23" s="674"/>
      <c r="DZ23" s="674"/>
      <c r="EA23" s="674"/>
      <c r="EB23" s="674"/>
      <c r="EC23" s="675"/>
    </row>
    <row r="24" spans="2:133" ht="11.25" customHeight="1" x14ac:dyDescent="0.2">
      <c r="B24" s="618" t="s">
        <v>276</v>
      </c>
      <c r="C24" s="619"/>
      <c r="D24" s="619"/>
      <c r="E24" s="619"/>
      <c r="F24" s="619"/>
      <c r="G24" s="619"/>
      <c r="H24" s="619"/>
      <c r="I24" s="619"/>
      <c r="J24" s="619"/>
      <c r="K24" s="619"/>
      <c r="L24" s="619"/>
      <c r="M24" s="619"/>
      <c r="N24" s="619"/>
      <c r="O24" s="619"/>
      <c r="P24" s="619"/>
      <c r="Q24" s="620"/>
      <c r="R24" s="621">
        <v>17</v>
      </c>
      <c r="S24" s="622"/>
      <c r="T24" s="622"/>
      <c r="U24" s="622"/>
      <c r="V24" s="622"/>
      <c r="W24" s="622"/>
      <c r="X24" s="622"/>
      <c r="Y24" s="623"/>
      <c r="Z24" s="659">
        <v>0</v>
      </c>
      <c r="AA24" s="659"/>
      <c r="AB24" s="659"/>
      <c r="AC24" s="659"/>
      <c r="AD24" s="660" t="s">
        <v>122</v>
      </c>
      <c r="AE24" s="660"/>
      <c r="AF24" s="660"/>
      <c r="AG24" s="660"/>
      <c r="AH24" s="660"/>
      <c r="AI24" s="660"/>
      <c r="AJ24" s="660"/>
      <c r="AK24" s="660"/>
      <c r="AL24" s="624" t="s">
        <v>122</v>
      </c>
      <c r="AM24" s="625"/>
      <c r="AN24" s="625"/>
      <c r="AO24" s="661"/>
      <c r="AP24" s="618" t="s">
        <v>277</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278</v>
      </c>
      <c r="CE24" s="680"/>
      <c r="CF24" s="680"/>
      <c r="CG24" s="680"/>
      <c r="CH24" s="680"/>
      <c r="CI24" s="680"/>
      <c r="CJ24" s="680"/>
      <c r="CK24" s="680"/>
      <c r="CL24" s="680"/>
      <c r="CM24" s="680"/>
      <c r="CN24" s="680"/>
      <c r="CO24" s="680"/>
      <c r="CP24" s="680"/>
      <c r="CQ24" s="681"/>
      <c r="CR24" s="676">
        <v>10993125</v>
      </c>
      <c r="CS24" s="677"/>
      <c r="CT24" s="677"/>
      <c r="CU24" s="677"/>
      <c r="CV24" s="677"/>
      <c r="CW24" s="677"/>
      <c r="CX24" s="677"/>
      <c r="CY24" s="702"/>
      <c r="CZ24" s="703">
        <v>41</v>
      </c>
      <c r="DA24" s="685"/>
      <c r="DB24" s="685"/>
      <c r="DC24" s="705"/>
      <c r="DD24" s="701">
        <v>7218690</v>
      </c>
      <c r="DE24" s="677"/>
      <c r="DF24" s="677"/>
      <c r="DG24" s="677"/>
      <c r="DH24" s="677"/>
      <c r="DI24" s="677"/>
      <c r="DJ24" s="677"/>
      <c r="DK24" s="702"/>
      <c r="DL24" s="701">
        <v>6552376</v>
      </c>
      <c r="DM24" s="677"/>
      <c r="DN24" s="677"/>
      <c r="DO24" s="677"/>
      <c r="DP24" s="677"/>
      <c r="DQ24" s="677"/>
      <c r="DR24" s="677"/>
      <c r="DS24" s="677"/>
      <c r="DT24" s="677"/>
      <c r="DU24" s="677"/>
      <c r="DV24" s="702"/>
      <c r="DW24" s="703">
        <v>48.9</v>
      </c>
      <c r="DX24" s="685"/>
      <c r="DY24" s="685"/>
      <c r="DZ24" s="685"/>
      <c r="EA24" s="685"/>
      <c r="EB24" s="685"/>
      <c r="EC24" s="704"/>
    </row>
    <row r="25" spans="2:133" ht="11.25" customHeight="1" x14ac:dyDescent="0.2">
      <c r="B25" s="618" t="s">
        <v>279</v>
      </c>
      <c r="C25" s="619"/>
      <c r="D25" s="619"/>
      <c r="E25" s="619"/>
      <c r="F25" s="619"/>
      <c r="G25" s="619"/>
      <c r="H25" s="619"/>
      <c r="I25" s="619"/>
      <c r="J25" s="619"/>
      <c r="K25" s="619"/>
      <c r="L25" s="619"/>
      <c r="M25" s="619"/>
      <c r="N25" s="619"/>
      <c r="O25" s="619"/>
      <c r="P25" s="619"/>
      <c r="Q25" s="620"/>
      <c r="R25" s="621">
        <v>14133776</v>
      </c>
      <c r="S25" s="622"/>
      <c r="T25" s="622"/>
      <c r="U25" s="622"/>
      <c r="V25" s="622"/>
      <c r="W25" s="622"/>
      <c r="X25" s="622"/>
      <c r="Y25" s="623"/>
      <c r="Z25" s="659">
        <v>50.1</v>
      </c>
      <c r="AA25" s="659"/>
      <c r="AB25" s="659"/>
      <c r="AC25" s="659"/>
      <c r="AD25" s="660">
        <v>13336706</v>
      </c>
      <c r="AE25" s="660"/>
      <c r="AF25" s="660"/>
      <c r="AG25" s="660"/>
      <c r="AH25" s="660"/>
      <c r="AI25" s="660"/>
      <c r="AJ25" s="660"/>
      <c r="AK25" s="660"/>
      <c r="AL25" s="624">
        <v>99.8</v>
      </c>
      <c r="AM25" s="625"/>
      <c r="AN25" s="625"/>
      <c r="AO25" s="661"/>
      <c r="AP25" s="618" t="s">
        <v>280</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281</v>
      </c>
      <c r="CE25" s="619"/>
      <c r="CF25" s="619"/>
      <c r="CG25" s="619"/>
      <c r="CH25" s="619"/>
      <c r="CI25" s="619"/>
      <c r="CJ25" s="619"/>
      <c r="CK25" s="619"/>
      <c r="CL25" s="619"/>
      <c r="CM25" s="619"/>
      <c r="CN25" s="619"/>
      <c r="CO25" s="619"/>
      <c r="CP25" s="619"/>
      <c r="CQ25" s="620"/>
      <c r="CR25" s="621">
        <v>3648248</v>
      </c>
      <c r="CS25" s="634"/>
      <c r="CT25" s="634"/>
      <c r="CU25" s="634"/>
      <c r="CV25" s="634"/>
      <c r="CW25" s="634"/>
      <c r="CX25" s="634"/>
      <c r="CY25" s="635"/>
      <c r="CZ25" s="624">
        <v>13.6</v>
      </c>
      <c r="DA25" s="636"/>
      <c r="DB25" s="636"/>
      <c r="DC25" s="637"/>
      <c r="DD25" s="627">
        <v>3415718</v>
      </c>
      <c r="DE25" s="634"/>
      <c r="DF25" s="634"/>
      <c r="DG25" s="634"/>
      <c r="DH25" s="634"/>
      <c r="DI25" s="634"/>
      <c r="DJ25" s="634"/>
      <c r="DK25" s="635"/>
      <c r="DL25" s="627">
        <v>3342079</v>
      </c>
      <c r="DM25" s="634"/>
      <c r="DN25" s="634"/>
      <c r="DO25" s="634"/>
      <c r="DP25" s="634"/>
      <c r="DQ25" s="634"/>
      <c r="DR25" s="634"/>
      <c r="DS25" s="634"/>
      <c r="DT25" s="634"/>
      <c r="DU25" s="634"/>
      <c r="DV25" s="635"/>
      <c r="DW25" s="624">
        <v>24.9</v>
      </c>
      <c r="DX25" s="636"/>
      <c r="DY25" s="636"/>
      <c r="DZ25" s="636"/>
      <c r="EA25" s="636"/>
      <c r="EB25" s="636"/>
      <c r="EC25" s="648"/>
    </row>
    <row r="26" spans="2:133" ht="11.25" customHeight="1" x14ac:dyDescent="0.2">
      <c r="B26" s="618" t="s">
        <v>282</v>
      </c>
      <c r="C26" s="619"/>
      <c r="D26" s="619"/>
      <c r="E26" s="619"/>
      <c r="F26" s="619"/>
      <c r="G26" s="619"/>
      <c r="H26" s="619"/>
      <c r="I26" s="619"/>
      <c r="J26" s="619"/>
      <c r="K26" s="619"/>
      <c r="L26" s="619"/>
      <c r="M26" s="619"/>
      <c r="N26" s="619"/>
      <c r="O26" s="619"/>
      <c r="P26" s="619"/>
      <c r="Q26" s="620"/>
      <c r="R26" s="621">
        <v>3159</v>
      </c>
      <c r="S26" s="622"/>
      <c r="T26" s="622"/>
      <c r="U26" s="622"/>
      <c r="V26" s="622"/>
      <c r="W26" s="622"/>
      <c r="X26" s="622"/>
      <c r="Y26" s="623"/>
      <c r="Z26" s="659">
        <v>0</v>
      </c>
      <c r="AA26" s="659"/>
      <c r="AB26" s="659"/>
      <c r="AC26" s="659"/>
      <c r="AD26" s="660">
        <v>3159</v>
      </c>
      <c r="AE26" s="660"/>
      <c r="AF26" s="660"/>
      <c r="AG26" s="660"/>
      <c r="AH26" s="660"/>
      <c r="AI26" s="660"/>
      <c r="AJ26" s="660"/>
      <c r="AK26" s="660"/>
      <c r="AL26" s="624">
        <v>0</v>
      </c>
      <c r="AM26" s="625"/>
      <c r="AN26" s="625"/>
      <c r="AO26" s="661"/>
      <c r="AP26" s="618" t="s">
        <v>283</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284</v>
      </c>
      <c r="CE26" s="619"/>
      <c r="CF26" s="619"/>
      <c r="CG26" s="619"/>
      <c r="CH26" s="619"/>
      <c r="CI26" s="619"/>
      <c r="CJ26" s="619"/>
      <c r="CK26" s="619"/>
      <c r="CL26" s="619"/>
      <c r="CM26" s="619"/>
      <c r="CN26" s="619"/>
      <c r="CO26" s="619"/>
      <c r="CP26" s="619"/>
      <c r="CQ26" s="620"/>
      <c r="CR26" s="621">
        <v>2364235</v>
      </c>
      <c r="CS26" s="622"/>
      <c r="CT26" s="622"/>
      <c r="CU26" s="622"/>
      <c r="CV26" s="622"/>
      <c r="CW26" s="622"/>
      <c r="CX26" s="622"/>
      <c r="CY26" s="623"/>
      <c r="CZ26" s="624">
        <v>8.8000000000000007</v>
      </c>
      <c r="DA26" s="636"/>
      <c r="DB26" s="636"/>
      <c r="DC26" s="637"/>
      <c r="DD26" s="627">
        <v>2208102</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2">
      <c r="B27" s="618" t="s">
        <v>285</v>
      </c>
      <c r="C27" s="619"/>
      <c r="D27" s="619"/>
      <c r="E27" s="619"/>
      <c r="F27" s="619"/>
      <c r="G27" s="619"/>
      <c r="H27" s="619"/>
      <c r="I27" s="619"/>
      <c r="J27" s="619"/>
      <c r="K27" s="619"/>
      <c r="L27" s="619"/>
      <c r="M27" s="619"/>
      <c r="N27" s="619"/>
      <c r="O27" s="619"/>
      <c r="P27" s="619"/>
      <c r="Q27" s="620"/>
      <c r="R27" s="621">
        <v>64600</v>
      </c>
      <c r="S27" s="622"/>
      <c r="T27" s="622"/>
      <c r="U27" s="622"/>
      <c r="V27" s="622"/>
      <c r="W27" s="622"/>
      <c r="X27" s="622"/>
      <c r="Y27" s="623"/>
      <c r="Z27" s="659">
        <v>0.2</v>
      </c>
      <c r="AA27" s="659"/>
      <c r="AB27" s="659"/>
      <c r="AC27" s="659"/>
      <c r="AD27" s="660" t="s">
        <v>122</v>
      </c>
      <c r="AE27" s="660"/>
      <c r="AF27" s="660"/>
      <c r="AG27" s="660"/>
      <c r="AH27" s="660"/>
      <c r="AI27" s="660"/>
      <c r="AJ27" s="660"/>
      <c r="AK27" s="660"/>
      <c r="AL27" s="624" t="s">
        <v>122</v>
      </c>
      <c r="AM27" s="625"/>
      <c r="AN27" s="625"/>
      <c r="AO27" s="661"/>
      <c r="AP27" s="618" t="s">
        <v>286</v>
      </c>
      <c r="AQ27" s="619"/>
      <c r="AR27" s="619"/>
      <c r="AS27" s="619"/>
      <c r="AT27" s="619"/>
      <c r="AU27" s="619"/>
      <c r="AV27" s="619"/>
      <c r="AW27" s="619"/>
      <c r="AX27" s="619"/>
      <c r="AY27" s="619"/>
      <c r="AZ27" s="619"/>
      <c r="BA27" s="619"/>
      <c r="BB27" s="619"/>
      <c r="BC27" s="619"/>
      <c r="BD27" s="619"/>
      <c r="BE27" s="619"/>
      <c r="BF27" s="620"/>
      <c r="BG27" s="621">
        <v>4775395</v>
      </c>
      <c r="BH27" s="622"/>
      <c r="BI27" s="622"/>
      <c r="BJ27" s="622"/>
      <c r="BK27" s="622"/>
      <c r="BL27" s="622"/>
      <c r="BM27" s="622"/>
      <c r="BN27" s="623"/>
      <c r="BO27" s="659">
        <v>100</v>
      </c>
      <c r="BP27" s="659"/>
      <c r="BQ27" s="659"/>
      <c r="BR27" s="659"/>
      <c r="BS27" s="660">
        <v>54917</v>
      </c>
      <c r="BT27" s="660"/>
      <c r="BU27" s="660"/>
      <c r="BV27" s="660"/>
      <c r="BW27" s="660"/>
      <c r="BX27" s="660"/>
      <c r="BY27" s="660"/>
      <c r="BZ27" s="660"/>
      <c r="CA27" s="660"/>
      <c r="CB27" s="700"/>
      <c r="CD27" s="618" t="s">
        <v>287</v>
      </c>
      <c r="CE27" s="619"/>
      <c r="CF27" s="619"/>
      <c r="CG27" s="619"/>
      <c r="CH27" s="619"/>
      <c r="CI27" s="619"/>
      <c r="CJ27" s="619"/>
      <c r="CK27" s="619"/>
      <c r="CL27" s="619"/>
      <c r="CM27" s="619"/>
      <c r="CN27" s="619"/>
      <c r="CO27" s="619"/>
      <c r="CP27" s="619"/>
      <c r="CQ27" s="620"/>
      <c r="CR27" s="621">
        <v>5393092</v>
      </c>
      <c r="CS27" s="634"/>
      <c r="CT27" s="634"/>
      <c r="CU27" s="634"/>
      <c r="CV27" s="634"/>
      <c r="CW27" s="634"/>
      <c r="CX27" s="634"/>
      <c r="CY27" s="635"/>
      <c r="CZ27" s="624">
        <v>20.100000000000001</v>
      </c>
      <c r="DA27" s="636"/>
      <c r="DB27" s="636"/>
      <c r="DC27" s="637"/>
      <c r="DD27" s="627">
        <v>1866187</v>
      </c>
      <c r="DE27" s="634"/>
      <c r="DF27" s="634"/>
      <c r="DG27" s="634"/>
      <c r="DH27" s="634"/>
      <c r="DI27" s="634"/>
      <c r="DJ27" s="634"/>
      <c r="DK27" s="635"/>
      <c r="DL27" s="627">
        <v>1273512</v>
      </c>
      <c r="DM27" s="634"/>
      <c r="DN27" s="634"/>
      <c r="DO27" s="634"/>
      <c r="DP27" s="634"/>
      <c r="DQ27" s="634"/>
      <c r="DR27" s="634"/>
      <c r="DS27" s="634"/>
      <c r="DT27" s="634"/>
      <c r="DU27" s="634"/>
      <c r="DV27" s="635"/>
      <c r="DW27" s="624">
        <v>9.5</v>
      </c>
      <c r="DX27" s="636"/>
      <c r="DY27" s="636"/>
      <c r="DZ27" s="636"/>
      <c r="EA27" s="636"/>
      <c r="EB27" s="636"/>
      <c r="EC27" s="648"/>
    </row>
    <row r="28" spans="2:133" ht="11.25" customHeight="1" x14ac:dyDescent="0.2">
      <c r="B28" s="618" t="s">
        <v>288</v>
      </c>
      <c r="C28" s="619"/>
      <c r="D28" s="619"/>
      <c r="E28" s="619"/>
      <c r="F28" s="619"/>
      <c r="G28" s="619"/>
      <c r="H28" s="619"/>
      <c r="I28" s="619"/>
      <c r="J28" s="619"/>
      <c r="K28" s="619"/>
      <c r="L28" s="619"/>
      <c r="M28" s="619"/>
      <c r="N28" s="619"/>
      <c r="O28" s="619"/>
      <c r="P28" s="619"/>
      <c r="Q28" s="620"/>
      <c r="R28" s="621">
        <v>75916</v>
      </c>
      <c r="S28" s="622"/>
      <c r="T28" s="622"/>
      <c r="U28" s="622"/>
      <c r="V28" s="622"/>
      <c r="W28" s="622"/>
      <c r="X28" s="622"/>
      <c r="Y28" s="623"/>
      <c r="Z28" s="659">
        <v>0.3</v>
      </c>
      <c r="AA28" s="659"/>
      <c r="AB28" s="659"/>
      <c r="AC28" s="659"/>
      <c r="AD28" s="660">
        <v>15817</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289</v>
      </c>
      <c r="CE28" s="619"/>
      <c r="CF28" s="619"/>
      <c r="CG28" s="619"/>
      <c r="CH28" s="619"/>
      <c r="CI28" s="619"/>
      <c r="CJ28" s="619"/>
      <c r="CK28" s="619"/>
      <c r="CL28" s="619"/>
      <c r="CM28" s="619"/>
      <c r="CN28" s="619"/>
      <c r="CO28" s="619"/>
      <c r="CP28" s="619"/>
      <c r="CQ28" s="620"/>
      <c r="CR28" s="621">
        <v>1951785</v>
      </c>
      <c r="CS28" s="622"/>
      <c r="CT28" s="622"/>
      <c r="CU28" s="622"/>
      <c r="CV28" s="622"/>
      <c r="CW28" s="622"/>
      <c r="CX28" s="622"/>
      <c r="CY28" s="623"/>
      <c r="CZ28" s="624">
        <v>7.3</v>
      </c>
      <c r="DA28" s="636"/>
      <c r="DB28" s="636"/>
      <c r="DC28" s="637"/>
      <c r="DD28" s="627">
        <v>1936785</v>
      </c>
      <c r="DE28" s="622"/>
      <c r="DF28" s="622"/>
      <c r="DG28" s="622"/>
      <c r="DH28" s="622"/>
      <c r="DI28" s="622"/>
      <c r="DJ28" s="622"/>
      <c r="DK28" s="623"/>
      <c r="DL28" s="627">
        <v>1936785</v>
      </c>
      <c r="DM28" s="622"/>
      <c r="DN28" s="622"/>
      <c r="DO28" s="622"/>
      <c r="DP28" s="622"/>
      <c r="DQ28" s="622"/>
      <c r="DR28" s="622"/>
      <c r="DS28" s="622"/>
      <c r="DT28" s="622"/>
      <c r="DU28" s="622"/>
      <c r="DV28" s="623"/>
      <c r="DW28" s="624">
        <v>14.4</v>
      </c>
      <c r="DX28" s="636"/>
      <c r="DY28" s="636"/>
      <c r="DZ28" s="636"/>
      <c r="EA28" s="636"/>
      <c r="EB28" s="636"/>
      <c r="EC28" s="648"/>
    </row>
    <row r="29" spans="2:133" ht="11.25" customHeight="1" x14ac:dyDescent="0.2">
      <c r="B29" s="618" t="s">
        <v>290</v>
      </c>
      <c r="C29" s="619"/>
      <c r="D29" s="619"/>
      <c r="E29" s="619"/>
      <c r="F29" s="619"/>
      <c r="G29" s="619"/>
      <c r="H29" s="619"/>
      <c r="I29" s="619"/>
      <c r="J29" s="619"/>
      <c r="K29" s="619"/>
      <c r="L29" s="619"/>
      <c r="M29" s="619"/>
      <c r="N29" s="619"/>
      <c r="O29" s="619"/>
      <c r="P29" s="619"/>
      <c r="Q29" s="620"/>
      <c r="R29" s="621">
        <v>61329</v>
      </c>
      <c r="S29" s="622"/>
      <c r="T29" s="622"/>
      <c r="U29" s="622"/>
      <c r="V29" s="622"/>
      <c r="W29" s="622"/>
      <c r="X29" s="622"/>
      <c r="Y29" s="623"/>
      <c r="Z29" s="659">
        <v>0.2</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291</v>
      </c>
      <c r="CE29" s="641"/>
      <c r="CF29" s="618" t="s">
        <v>66</v>
      </c>
      <c r="CG29" s="619"/>
      <c r="CH29" s="619"/>
      <c r="CI29" s="619"/>
      <c r="CJ29" s="619"/>
      <c r="CK29" s="619"/>
      <c r="CL29" s="619"/>
      <c r="CM29" s="619"/>
      <c r="CN29" s="619"/>
      <c r="CO29" s="619"/>
      <c r="CP29" s="619"/>
      <c r="CQ29" s="620"/>
      <c r="CR29" s="621">
        <v>1951022</v>
      </c>
      <c r="CS29" s="634"/>
      <c r="CT29" s="634"/>
      <c r="CU29" s="634"/>
      <c r="CV29" s="634"/>
      <c r="CW29" s="634"/>
      <c r="CX29" s="634"/>
      <c r="CY29" s="635"/>
      <c r="CZ29" s="624">
        <v>7.3</v>
      </c>
      <c r="DA29" s="636"/>
      <c r="DB29" s="636"/>
      <c r="DC29" s="637"/>
      <c r="DD29" s="627">
        <v>1936022</v>
      </c>
      <c r="DE29" s="634"/>
      <c r="DF29" s="634"/>
      <c r="DG29" s="634"/>
      <c r="DH29" s="634"/>
      <c r="DI29" s="634"/>
      <c r="DJ29" s="634"/>
      <c r="DK29" s="635"/>
      <c r="DL29" s="627">
        <v>1936022</v>
      </c>
      <c r="DM29" s="634"/>
      <c r="DN29" s="634"/>
      <c r="DO29" s="634"/>
      <c r="DP29" s="634"/>
      <c r="DQ29" s="634"/>
      <c r="DR29" s="634"/>
      <c r="DS29" s="634"/>
      <c r="DT29" s="634"/>
      <c r="DU29" s="634"/>
      <c r="DV29" s="635"/>
      <c r="DW29" s="624">
        <v>14.4</v>
      </c>
      <c r="DX29" s="636"/>
      <c r="DY29" s="636"/>
      <c r="DZ29" s="636"/>
      <c r="EA29" s="636"/>
      <c r="EB29" s="636"/>
      <c r="EC29" s="648"/>
    </row>
    <row r="30" spans="2:133" ht="11.25" customHeight="1" x14ac:dyDescent="0.2">
      <c r="B30" s="618" t="s">
        <v>292</v>
      </c>
      <c r="C30" s="619"/>
      <c r="D30" s="619"/>
      <c r="E30" s="619"/>
      <c r="F30" s="619"/>
      <c r="G30" s="619"/>
      <c r="H30" s="619"/>
      <c r="I30" s="619"/>
      <c r="J30" s="619"/>
      <c r="K30" s="619"/>
      <c r="L30" s="619"/>
      <c r="M30" s="619"/>
      <c r="N30" s="619"/>
      <c r="O30" s="619"/>
      <c r="P30" s="619"/>
      <c r="Q30" s="620"/>
      <c r="R30" s="621">
        <v>4008906</v>
      </c>
      <c r="S30" s="622"/>
      <c r="T30" s="622"/>
      <c r="U30" s="622"/>
      <c r="V30" s="622"/>
      <c r="W30" s="622"/>
      <c r="X30" s="622"/>
      <c r="Y30" s="623"/>
      <c r="Z30" s="659">
        <v>14.2</v>
      </c>
      <c r="AA30" s="659"/>
      <c r="AB30" s="659"/>
      <c r="AC30" s="659"/>
      <c r="AD30" s="660" t="s">
        <v>122</v>
      </c>
      <c r="AE30" s="660"/>
      <c r="AF30" s="660"/>
      <c r="AG30" s="660"/>
      <c r="AH30" s="660"/>
      <c r="AI30" s="660"/>
      <c r="AJ30" s="660"/>
      <c r="AK30" s="660"/>
      <c r="AL30" s="624" t="s">
        <v>122</v>
      </c>
      <c r="AM30" s="625"/>
      <c r="AN30" s="625"/>
      <c r="AO30" s="661"/>
      <c r="AP30" s="673" t="s">
        <v>210</v>
      </c>
      <c r="AQ30" s="674"/>
      <c r="AR30" s="674"/>
      <c r="AS30" s="674"/>
      <c r="AT30" s="674"/>
      <c r="AU30" s="674"/>
      <c r="AV30" s="674"/>
      <c r="AW30" s="674"/>
      <c r="AX30" s="674"/>
      <c r="AY30" s="674"/>
      <c r="AZ30" s="674"/>
      <c r="BA30" s="674"/>
      <c r="BB30" s="674"/>
      <c r="BC30" s="674"/>
      <c r="BD30" s="674"/>
      <c r="BE30" s="674"/>
      <c r="BF30" s="675"/>
      <c r="BG30" s="673" t="s">
        <v>293</v>
      </c>
      <c r="BH30" s="691"/>
      <c r="BI30" s="691"/>
      <c r="BJ30" s="691"/>
      <c r="BK30" s="691"/>
      <c r="BL30" s="691"/>
      <c r="BM30" s="691"/>
      <c r="BN30" s="691"/>
      <c r="BO30" s="691"/>
      <c r="BP30" s="691"/>
      <c r="BQ30" s="692"/>
      <c r="BR30" s="673" t="s">
        <v>294</v>
      </c>
      <c r="BS30" s="691"/>
      <c r="BT30" s="691"/>
      <c r="BU30" s="691"/>
      <c r="BV30" s="691"/>
      <c r="BW30" s="691"/>
      <c r="BX30" s="691"/>
      <c r="BY30" s="691"/>
      <c r="BZ30" s="691"/>
      <c r="CA30" s="691"/>
      <c r="CB30" s="692"/>
      <c r="CD30" s="642"/>
      <c r="CE30" s="643"/>
      <c r="CF30" s="618" t="s">
        <v>295</v>
      </c>
      <c r="CG30" s="619"/>
      <c r="CH30" s="619"/>
      <c r="CI30" s="619"/>
      <c r="CJ30" s="619"/>
      <c r="CK30" s="619"/>
      <c r="CL30" s="619"/>
      <c r="CM30" s="619"/>
      <c r="CN30" s="619"/>
      <c r="CO30" s="619"/>
      <c r="CP30" s="619"/>
      <c r="CQ30" s="620"/>
      <c r="CR30" s="621">
        <v>1863913</v>
      </c>
      <c r="CS30" s="622"/>
      <c r="CT30" s="622"/>
      <c r="CU30" s="622"/>
      <c r="CV30" s="622"/>
      <c r="CW30" s="622"/>
      <c r="CX30" s="622"/>
      <c r="CY30" s="623"/>
      <c r="CZ30" s="624">
        <v>6.9</v>
      </c>
      <c r="DA30" s="636"/>
      <c r="DB30" s="636"/>
      <c r="DC30" s="637"/>
      <c r="DD30" s="627">
        <v>1848913</v>
      </c>
      <c r="DE30" s="622"/>
      <c r="DF30" s="622"/>
      <c r="DG30" s="622"/>
      <c r="DH30" s="622"/>
      <c r="DI30" s="622"/>
      <c r="DJ30" s="622"/>
      <c r="DK30" s="623"/>
      <c r="DL30" s="627">
        <v>1848913</v>
      </c>
      <c r="DM30" s="622"/>
      <c r="DN30" s="622"/>
      <c r="DO30" s="622"/>
      <c r="DP30" s="622"/>
      <c r="DQ30" s="622"/>
      <c r="DR30" s="622"/>
      <c r="DS30" s="622"/>
      <c r="DT30" s="622"/>
      <c r="DU30" s="622"/>
      <c r="DV30" s="623"/>
      <c r="DW30" s="624">
        <v>13.8</v>
      </c>
      <c r="DX30" s="636"/>
      <c r="DY30" s="636"/>
      <c r="DZ30" s="636"/>
      <c r="EA30" s="636"/>
      <c r="EB30" s="636"/>
      <c r="EC30" s="648"/>
    </row>
    <row r="31" spans="2:133" ht="11.25" customHeight="1" x14ac:dyDescent="0.2">
      <c r="B31" s="688" t="s">
        <v>296</v>
      </c>
      <c r="C31" s="689"/>
      <c r="D31" s="689"/>
      <c r="E31" s="689"/>
      <c r="F31" s="689"/>
      <c r="G31" s="689"/>
      <c r="H31" s="689"/>
      <c r="I31" s="689"/>
      <c r="J31" s="689"/>
      <c r="K31" s="689"/>
      <c r="L31" s="689"/>
      <c r="M31" s="689"/>
      <c r="N31" s="689"/>
      <c r="O31" s="689"/>
      <c r="P31" s="689"/>
      <c r="Q31" s="690"/>
      <c r="R31" s="621">
        <v>1778</v>
      </c>
      <c r="S31" s="622"/>
      <c r="T31" s="622"/>
      <c r="U31" s="622"/>
      <c r="V31" s="622"/>
      <c r="W31" s="622"/>
      <c r="X31" s="622"/>
      <c r="Y31" s="623"/>
      <c r="Z31" s="659">
        <v>0</v>
      </c>
      <c r="AA31" s="659"/>
      <c r="AB31" s="659"/>
      <c r="AC31" s="659"/>
      <c r="AD31" s="660">
        <v>1778</v>
      </c>
      <c r="AE31" s="660"/>
      <c r="AF31" s="660"/>
      <c r="AG31" s="660"/>
      <c r="AH31" s="660"/>
      <c r="AI31" s="660"/>
      <c r="AJ31" s="660"/>
      <c r="AK31" s="660"/>
      <c r="AL31" s="624">
        <v>0</v>
      </c>
      <c r="AM31" s="625"/>
      <c r="AN31" s="625"/>
      <c r="AO31" s="661"/>
      <c r="AP31" s="693" t="s">
        <v>297</v>
      </c>
      <c r="AQ31" s="694"/>
      <c r="AR31" s="694"/>
      <c r="AS31" s="694"/>
      <c r="AT31" s="695" t="s">
        <v>298</v>
      </c>
      <c r="AU31" s="206"/>
      <c r="AV31" s="206"/>
      <c r="AW31" s="206"/>
      <c r="AX31" s="679" t="s">
        <v>176</v>
      </c>
      <c r="AY31" s="680"/>
      <c r="AZ31" s="680"/>
      <c r="BA31" s="680"/>
      <c r="BB31" s="680"/>
      <c r="BC31" s="680"/>
      <c r="BD31" s="680"/>
      <c r="BE31" s="680"/>
      <c r="BF31" s="681"/>
      <c r="BG31" s="683">
        <v>99.3</v>
      </c>
      <c r="BH31" s="684"/>
      <c r="BI31" s="684"/>
      <c r="BJ31" s="684"/>
      <c r="BK31" s="684"/>
      <c r="BL31" s="684"/>
      <c r="BM31" s="685">
        <v>95.7</v>
      </c>
      <c r="BN31" s="684"/>
      <c r="BO31" s="684"/>
      <c r="BP31" s="684"/>
      <c r="BQ31" s="686"/>
      <c r="BR31" s="683">
        <v>99.7</v>
      </c>
      <c r="BS31" s="684"/>
      <c r="BT31" s="684"/>
      <c r="BU31" s="684"/>
      <c r="BV31" s="684"/>
      <c r="BW31" s="684"/>
      <c r="BX31" s="685">
        <v>95.9</v>
      </c>
      <c r="BY31" s="684"/>
      <c r="BZ31" s="684"/>
      <c r="CA31" s="684"/>
      <c r="CB31" s="686"/>
      <c r="CD31" s="642"/>
      <c r="CE31" s="643"/>
      <c r="CF31" s="618" t="s">
        <v>299</v>
      </c>
      <c r="CG31" s="619"/>
      <c r="CH31" s="619"/>
      <c r="CI31" s="619"/>
      <c r="CJ31" s="619"/>
      <c r="CK31" s="619"/>
      <c r="CL31" s="619"/>
      <c r="CM31" s="619"/>
      <c r="CN31" s="619"/>
      <c r="CO31" s="619"/>
      <c r="CP31" s="619"/>
      <c r="CQ31" s="620"/>
      <c r="CR31" s="621">
        <v>87109</v>
      </c>
      <c r="CS31" s="634"/>
      <c r="CT31" s="634"/>
      <c r="CU31" s="634"/>
      <c r="CV31" s="634"/>
      <c r="CW31" s="634"/>
      <c r="CX31" s="634"/>
      <c r="CY31" s="635"/>
      <c r="CZ31" s="624">
        <v>0.3</v>
      </c>
      <c r="DA31" s="636"/>
      <c r="DB31" s="636"/>
      <c r="DC31" s="637"/>
      <c r="DD31" s="627">
        <v>87109</v>
      </c>
      <c r="DE31" s="634"/>
      <c r="DF31" s="634"/>
      <c r="DG31" s="634"/>
      <c r="DH31" s="634"/>
      <c r="DI31" s="634"/>
      <c r="DJ31" s="634"/>
      <c r="DK31" s="635"/>
      <c r="DL31" s="627">
        <v>87109</v>
      </c>
      <c r="DM31" s="634"/>
      <c r="DN31" s="634"/>
      <c r="DO31" s="634"/>
      <c r="DP31" s="634"/>
      <c r="DQ31" s="634"/>
      <c r="DR31" s="634"/>
      <c r="DS31" s="634"/>
      <c r="DT31" s="634"/>
      <c r="DU31" s="634"/>
      <c r="DV31" s="635"/>
      <c r="DW31" s="624">
        <v>0.6</v>
      </c>
      <c r="DX31" s="636"/>
      <c r="DY31" s="636"/>
      <c r="DZ31" s="636"/>
      <c r="EA31" s="636"/>
      <c r="EB31" s="636"/>
      <c r="EC31" s="648"/>
    </row>
    <row r="32" spans="2:133" ht="11.25" customHeight="1" x14ac:dyDescent="0.2">
      <c r="B32" s="618" t="s">
        <v>300</v>
      </c>
      <c r="C32" s="619"/>
      <c r="D32" s="619"/>
      <c r="E32" s="619"/>
      <c r="F32" s="619"/>
      <c r="G32" s="619"/>
      <c r="H32" s="619"/>
      <c r="I32" s="619"/>
      <c r="J32" s="619"/>
      <c r="K32" s="619"/>
      <c r="L32" s="619"/>
      <c r="M32" s="619"/>
      <c r="N32" s="619"/>
      <c r="O32" s="619"/>
      <c r="P32" s="619"/>
      <c r="Q32" s="620"/>
      <c r="R32" s="621">
        <v>1563755</v>
      </c>
      <c r="S32" s="622"/>
      <c r="T32" s="622"/>
      <c r="U32" s="622"/>
      <c r="V32" s="622"/>
      <c r="W32" s="622"/>
      <c r="X32" s="622"/>
      <c r="Y32" s="623"/>
      <c r="Z32" s="659">
        <v>5.5</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6"/>
      <c r="AU32" s="202" t="s">
        <v>301</v>
      </c>
      <c r="AX32" s="618" t="s">
        <v>302</v>
      </c>
      <c r="AY32" s="619"/>
      <c r="AZ32" s="619"/>
      <c r="BA32" s="619"/>
      <c r="BB32" s="619"/>
      <c r="BC32" s="619"/>
      <c r="BD32" s="619"/>
      <c r="BE32" s="619"/>
      <c r="BF32" s="620"/>
      <c r="BG32" s="687">
        <v>99.5</v>
      </c>
      <c r="BH32" s="634"/>
      <c r="BI32" s="634"/>
      <c r="BJ32" s="634"/>
      <c r="BK32" s="634"/>
      <c r="BL32" s="634"/>
      <c r="BM32" s="625">
        <v>98.2</v>
      </c>
      <c r="BN32" s="634"/>
      <c r="BO32" s="634"/>
      <c r="BP32" s="634"/>
      <c r="BQ32" s="657"/>
      <c r="BR32" s="687">
        <v>100.5</v>
      </c>
      <c r="BS32" s="634"/>
      <c r="BT32" s="634"/>
      <c r="BU32" s="634"/>
      <c r="BV32" s="634"/>
      <c r="BW32" s="634"/>
      <c r="BX32" s="625">
        <v>99.3</v>
      </c>
      <c r="BY32" s="634"/>
      <c r="BZ32" s="634"/>
      <c r="CA32" s="634"/>
      <c r="CB32" s="657"/>
      <c r="CD32" s="644"/>
      <c r="CE32" s="645"/>
      <c r="CF32" s="618" t="s">
        <v>303</v>
      </c>
      <c r="CG32" s="619"/>
      <c r="CH32" s="619"/>
      <c r="CI32" s="619"/>
      <c r="CJ32" s="619"/>
      <c r="CK32" s="619"/>
      <c r="CL32" s="619"/>
      <c r="CM32" s="619"/>
      <c r="CN32" s="619"/>
      <c r="CO32" s="619"/>
      <c r="CP32" s="619"/>
      <c r="CQ32" s="620"/>
      <c r="CR32" s="621">
        <v>763</v>
      </c>
      <c r="CS32" s="622"/>
      <c r="CT32" s="622"/>
      <c r="CU32" s="622"/>
      <c r="CV32" s="622"/>
      <c r="CW32" s="622"/>
      <c r="CX32" s="622"/>
      <c r="CY32" s="623"/>
      <c r="CZ32" s="624">
        <v>0</v>
      </c>
      <c r="DA32" s="636"/>
      <c r="DB32" s="636"/>
      <c r="DC32" s="637"/>
      <c r="DD32" s="627">
        <v>763</v>
      </c>
      <c r="DE32" s="622"/>
      <c r="DF32" s="622"/>
      <c r="DG32" s="622"/>
      <c r="DH32" s="622"/>
      <c r="DI32" s="622"/>
      <c r="DJ32" s="622"/>
      <c r="DK32" s="623"/>
      <c r="DL32" s="627">
        <v>763</v>
      </c>
      <c r="DM32" s="622"/>
      <c r="DN32" s="622"/>
      <c r="DO32" s="622"/>
      <c r="DP32" s="622"/>
      <c r="DQ32" s="622"/>
      <c r="DR32" s="622"/>
      <c r="DS32" s="622"/>
      <c r="DT32" s="622"/>
      <c r="DU32" s="622"/>
      <c r="DV32" s="623"/>
      <c r="DW32" s="624">
        <v>0</v>
      </c>
      <c r="DX32" s="636"/>
      <c r="DY32" s="636"/>
      <c r="DZ32" s="636"/>
      <c r="EA32" s="636"/>
      <c r="EB32" s="636"/>
      <c r="EC32" s="648"/>
    </row>
    <row r="33" spans="2:133" ht="11.25" customHeight="1" x14ac:dyDescent="0.2">
      <c r="B33" s="618" t="s">
        <v>304</v>
      </c>
      <c r="C33" s="619"/>
      <c r="D33" s="619"/>
      <c r="E33" s="619"/>
      <c r="F33" s="619"/>
      <c r="G33" s="619"/>
      <c r="H33" s="619"/>
      <c r="I33" s="619"/>
      <c r="J33" s="619"/>
      <c r="K33" s="619"/>
      <c r="L33" s="619"/>
      <c r="M33" s="619"/>
      <c r="N33" s="619"/>
      <c r="O33" s="619"/>
      <c r="P33" s="619"/>
      <c r="Q33" s="620"/>
      <c r="R33" s="621">
        <v>14149</v>
      </c>
      <c r="S33" s="622"/>
      <c r="T33" s="622"/>
      <c r="U33" s="622"/>
      <c r="V33" s="622"/>
      <c r="W33" s="622"/>
      <c r="X33" s="622"/>
      <c r="Y33" s="623"/>
      <c r="Z33" s="659">
        <v>0.1</v>
      </c>
      <c r="AA33" s="659"/>
      <c r="AB33" s="659"/>
      <c r="AC33" s="659"/>
      <c r="AD33" s="660">
        <v>11240</v>
      </c>
      <c r="AE33" s="660"/>
      <c r="AF33" s="660"/>
      <c r="AG33" s="660"/>
      <c r="AH33" s="660"/>
      <c r="AI33" s="660"/>
      <c r="AJ33" s="660"/>
      <c r="AK33" s="660"/>
      <c r="AL33" s="624">
        <v>0.1</v>
      </c>
      <c r="AM33" s="625"/>
      <c r="AN33" s="625"/>
      <c r="AO33" s="661"/>
      <c r="AP33" s="664"/>
      <c r="AQ33" s="665"/>
      <c r="AR33" s="665"/>
      <c r="AS33" s="665"/>
      <c r="AT33" s="697"/>
      <c r="AU33" s="207"/>
      <c r="AV33" s="207"/>
      <c r="AW33" s="207"/>
      <c r="AX33" s="602" t="s">
        <v>305</v>
      </c>
      <c r="AY33" s="603"/>
      <c r="AZ33" s="603"/>
      <c r="BA33" s="603"/>
      <c r="BB33" s="603"/>
      <c r="BC33" s="603"/>
      <c r="BD33" s="603"/>
      <c r="BE33" s="603"/>
      <c r="BF33" s="604"/>
      <c r="BG33" s="682">
        <v>99.1</v>
      </c>
      <c r="BH33" s="606"/>
      <c r="BI33" s="606"/>
      <c r="BJ33" s="606"/>
      <c r="BK33" s="606"/>
      <c r="BL33" s="606"/>
      <c r="BM33" s="652">
        <v>93.5</v>
      </c>
      <c r="BN33" s="606"/>
      <c r="BO33" s="606"/>
      <c r="BP33" s="606"/>
      <c r="BQ33" s="669"/>
      <c r="BR33" s="682">
        <v>99</v>
      </c>
      <c r="BS33" s="606"/>
      <c r="BT33" s="606"/>
      <c r="BU33" s="606"/>
      <c r="BV33" s="606"/>
      <c r="BW33" s="606"/>
      <c r="BX33" s="652">
        <v>93</v>
      </c>
      <c r="BY33" s="606"/>
      <c r="BZ33" s="606"/>
      <c r="CA33" s="606"/>
      <c r="CB33" s="669"/>
      <c r="CD33" s="618" t="s">
        <v>306</v>
      </c>
      <c r="CE33" s="619"/>
      <c r="CF33" s="619"/>
      <c r="CG33" s="619"/>
      <c r="CH33" s="619"/>
      <c r="CI33" s="619"/>
      <c r="CJ33" s="619"/>
      <c r="CK33" s="619"/>
      <c r="CL33" s="619"/>
      <c r="CM33" s="619"/>
      <c r="CN33" s="619"/>
      <c r="CO33" s="619"/>
      <c r="CP33" s="619"/>
      <c r="CQ33" s="620"/>
      <c r="CR33" s="621">
        <v>12396104</v>
      </c>
      <c r="CS33" s="634"/>
      <c r="CT33" s="634"/>
      <c r="CU33" s="634"/>
      <c r="CV33" s="634"/>
      <c r="CW33" s="634"/>
      <c r="CX33" s="634"/>
      <c r="CY33" s="635"/>
      <c r="CZ33" s="624">
        <v>46.2</v>
      </c>
      <c r="DA33" s="636"/>
      <c r="DB33" s="636"/>
      <c r="DC33" s="637"/>
      <c r="DD33" s="627">
        <v>7206075</v>
      </c>
      <c r="DE33" s="634"/>
      <c r="DF33" s="634"/>
      <c r="DG33" s="634"/>
      <c r="DH33" s="634"/>
      <c r="DI33" s="634"/>
      <c r="DJ33" s="634"/>
      <c r="DK33" s="635"/>
      <c r="DL33" s="627">
        <v>5177306</v>
      </c>
      <c r="DM33" s="634"/>
      <c r="DN33" s="634"/>
      <c r="DO33" s="634"/>
      <c r="DP33" s="634"/>
      <c r="DQ33" s="634"/>
      <c r="DR33" s="634"/>
      <c r="DS33" s="634"/>
      <c r="DT33" s="634"/>
      <c r="DU33" s="634"/>
      <c r="DV33" s="635"/>
      <c r="DW33" s="624">
        <v>38.6</v>
      </c>
      <c r="DX33" s="636"/>
      <c r="DY33" s="636"/>
      <c r="DZ33" s="636"/>
      <c r="EA33" s="636"/>
      <c r="EB33" s="636"/>
      <c r="EC33" s="648"/>
    </row>
    <row r="34" spans="2:133" ht="11.25" customHeight="1" x14ac:dyDescent="0.2">
      <c r="B34" s="618" t="s">
        <v>307</v>
      </c>
      <c r="C34" s="619"/>
      <c r="D34" s="619"/>
      <c r="E34" s="619"/>
      <c r="F34" s="619"/>
      <c r="G34" s="619"/>
      <c r="H34" s="619"/>
      <c r="I34" s="619"/>
      <c r="J34" s="619"/>
      <c r="K34" s="619"/>
      <c r="L34" s="619"/>
      <c r="M34" s="619"/>
      <c r="N34" s="619"/>
      <c r="O34" s="619"/>
      <c r="P34" s="619"/>
      <c r="Q34" s="620"/>
      <c r="R34" s="621">
        <v>846162</v>
      </c>
      <c r="S34" s="622"/>
      <c r="T34" s="622"/>
      <c r="U34" s="622"/>
      <c r="V34" s="622"/>
      <c r="W34" s="622"/>
      <c r="X34" s="622"/>
      <c r="Y34" s="623"/>
      <c r="Z34" s="659">
        <v>3</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308</v>
      </c>
      <c r="CE34" s="619"/>
      <c r="CF34" s="619"/>
      <c r="CG34" s="619"/>
      <c r="CH34" s="619"/>
      <c r="CI34" s="619"/>
      <c r="CJ34" s="619"/>
      <c r="CK34" s="619"/>
      <c r="CL34" s="619"/>
      <c r="CM34" s="619"/>
      <c r="CN34" s="619"/>
      <c r="CO34" s="619"/>
      <c r="CP34" s="619"/>
      <c r="CQ34" s="620"/>
      <c r="CR34" s="621">
        <v>3120190</v>
      </c>
      <c r="CS34" s="622"/>
      <c r="CT34" s="622"/>
      <c r="CU34" s="622"/>
      <c r="CV34" s="622"/>
      <c r="CW34" s="622"/>
      <c r="CX34" s="622"/>
      <c r="CY34" s="623"/>
      <c r="CZ34" s="624">
        <v>11.6</v>
      </c>
      <c r="DA34" s="636"/>
      <c r="DB34" s="636"/>
      <c r="DC34" s="637"/>
      <c r="DD34" s="627">
        <v>2550255</v>
      </c>
      <c r="DE34" s="622"/>
      <c r="DF34" s="622"/>
      <c r="DG34" s="622"/>
      <c r="DH34" s="622"/>
      <c r="DI34" s="622"/>
      <c r="DJ34" s="622"/>
      <c r="DK34" s="623"/>
      <c r="DL34" s="627">
        <v>2280874</v>
      </c>
      <c r="DM34" s="622"/>
      <c r="DN34" s="622"/>
      <c r="DO34" s="622"/>
      <c r="DP34" s="622"/>
      <c r="DQ34" s="622"/>
      <c r="DR34" s="622"/>
      <c r="DS34" s="622"/>
      <c r="DT34" s="622"/>
      <c r="DU34" s="622"/>
      <c r="DV34" s="623"/>
      <c r="DW34" s="624">
        <v>17</v>
      </c>
      <c r="DX34" s="636"/>
      <c r="DY34" s="636"/>
      <c r="DZ34" s="636"/>
      <c r="EA34" s="636"/>
      <c r="EB34" s="636"/>
      <c r="EC34" s="648"/>
    </row>
    <row r="35" spans="2:133" ht="11.25" customHeight="1" x14ac:dyDescent="0.2">
      <c r="B35" s="618" t="s">
        <v>309</v>
      </c>
      <c r="C35" s="619"/>
      <c r="D35" s="619"/>
      <c r="E35" s="619"/>
      <c r="F35" s="619"/>
      <c r="G35" s="619"/>
      <c r="H35" s="619"/>
      <c r="I35" s="619"/>
      <c r="J35" s="619"/>
      <c r="K35" s="619"/>
      <c r="L35" s="619"/>
      <c r="M35" s="619"/>
      <c r="N35" s="619"/>
      <c r="O35" s="619"/>
      <c r="P35" s="619"/>
      <c r="Q35" s="620"/>
      <c r="R35" s="621">
        <v>1148019</v>
      </c>
      <c r="S35" s="622"/>
      <c r="T35" s="622"/>
      <c r="U35" s="622"/>
      <c r="V35" s="622"/>
      <c r="W35" s="622"/>
      <c r="X35" s="622"/>
      <c r="Y35" s="623"/>
      <c r="Z35" s="659">
        <v>4.0999999999999996</v>
      </c>
      <c r="AA35" s="659"/>
      <c r="AB35" s="659"/>
      <c r="AC35" s="659"/>
      <c r="AD35" s="660" t="s">
        <v>122</v>
      </c>
      <c r="AE35" s="660"/>
      <c r="AF35" s="660"/>
      <c r="AG35" s="660"/>
      <c r="AH35" s="660"/>
      <c r="AI35" s="660"/>
      <c r="AJ35" s="660"/>
      <c r="AK35" s="660"/>
      <c r="AL35" s="624" t="s">
        <v>122</v>
      </c>
      <c r="AM35" s="625"/>
      <c r="AN35" s="625"/>
      <c r="AO35" s="661"/>
      <c r="AP35" s="210"/>
      <c r="AQ35" s="673" t="s">
        <v>310</v>
      </c>
      <c r="AR35" s="674"/>
      <c r="AS35" s="674"/>
      <c r="AT35" s="674"/>
      <c r="AU35" s="674"/>
      <c r="AV35" s="674"/>
      <c r="AW35" s="674"/>
      <c r="AX35" s="674"/>
      <c r="AY35" s="674"/>
      <c r="AZ35" s="674"/>
      <c r="BA35" s="674"/>
      <c r="BB35" s="674"/>
      <c r="BC35" s="674"/>
      <c r="BD35" s="674"/>
      <c r="BE35" s="674"/>
      <c r="BF35" s="675"/>
      <c r="BG35" s="673" t="s">
        <v>311</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312</v>
      </c>
      <c r="CE35" s="619"/>
      <c r="CF35" s="619"/>
      <c r="CG35" s="619"/>
      <c r="CH35" s="619"/>
      <c r="CI35" s="619"/>
      <c r="CJ35" s="619"/>
      <c r="CK35" s="619"/>
      <c r="CL35" s="619"/>
      <c r="CM35" s="619"/>
      <c r="CN35" s="619"/>
      <c r="CO35" s="619"/>
      <c r="CP35" s="619"/>
      <c r="CQ35" s="620"/>
      <c r="CR35" s="621">
        <v>495116</v>
      </c>
      <c r="CS35" s="634"/>
      <c r="CT35" s="634"/>
      <c r="CU35" s="634"/>
      <c r="CV35" s="634"/>
      <c r="CW35" s="634"/>
      <c r="CX35" s="634"/>
      <c r="CY35" s="635"/>
      <c r="CZ35" s="624">
        <v>1.8</v>
      </c>
      <c r="DA35" s="636"/>
      <c r="DB35" s="636"/>
      <c r="DC35" s="637"/>
      <c r="DD35" s="627">
        <v>337827</v>
      </c>
      <c r="DE35" s="634"/>
      <c r="DF35" s="634"/>
      <c r="DG35" s="634"/>
      <c r="DH35" s="634"/>
      <c r="DI35" s="634"/>
      <c r="DJ35" s="634"/>
      <c r="DK35" s="635"/>
      <c r="DL35" s="627">
        <v>236339</v>
      </c>
      <c r="DM35" s="634"/>
      <c r="DN35" s="634"/>
      <c r="DO35" s="634"/>
      <c r="DP35" s="634"/>
      <c r="DQ35" s="634"/>
      <c r="DR35" s="634"/>
      <c r="DS35" s="634"/>
      <c r="DT35" s="634"/>
      <c r="DU35" s="634"/>
      <c r="DV35" s="635"/>
      <c r="DW35" s="624">
        <v>1.8</v>
      </c>
      <c r="DX35" s="636"/>
      <c r="DY35" s="636"/>
      <c r="DZ35" s="636"/>
      <c r="EA35" s="636"/>
      <c r="EB35" s="636"/>
      <c r="EC35" s="648"/>
    </row>
    <row r="36" spans="2:133" ht="11.25" customHeight="1" x14ac:dyDescent="0.2">
      <c r="B36" s="618" t="s">
        <v>313</v>
      </c>
      <c r="C36" s="619"/>
      <c r="D36" s="619"/>
      <c r="E36" s="619"/>
      <c r="F36" s="619"/>
      <c r="G36" s="619"/>
      <c r="H36" s="619"/>
      <c r="I36" s="619"/>
      <c r="J36" s="619"/>
      <c r="K36" s="619"/>
      <c r="L36" s="619"/>
      <c r="M36" s="619"/>
      <c r="N36" s="619"/>
      <c r="O36" s="619"/>
      <c r="P36" s="619"/>
      <c r="Q36" s="620"/>
      <c r="R36" s="621">
        <v>1259850</v>
      </c>
      <c r="S36" s="622"/>
      <c r="T36" s="622"/>
      <c r="U36" s="622"/>
      <c r="V36" s="622"/>
      <c r="W36" s="622"/>
      <c r="X36" s="622"/>
      <c r="Y36" s="623"/>
      <c r="Z36" s="659">
        <v>4.5</v>
      </c>
      <c r="AA36" s="659"/>
      <c r="AB36" s="659"/>
      <c r="AC36" s="659"/>
      <c r="AD36" s="660" t="s">
        <v>122</v>
      </c>
      <c r="AE36" s="660"/>
      <c r="AF36" s="660"/>
      <c r="AG36" s="660"/>
      <c r="AH36" s="660"/>
      <c r="AI36" s="660"/>
      <c r="AJ36" s="660"/>
      <c r="AK36" s="660"/>
      <c r="AL36" s="624" t="s">
        <v>122</v>
      </c>
      <c r="AM36" s="625"/>
      <c r="AN36" s="625"/>
      <c r="AO36" s="661"/>
      <c r="AP36" s="210"/>
      <c r="AQ36" s="670" t="s">
        <v>314</v>
      </c>
      <c r="AR36" s="671"/>
      <c r="AS36" s="671"/>
      <c r="AT36" s="671"/>
      <c r="AU36" s="671"/>
      <c r="AV36" s="671"/>
      <c r="AW36" s="671"/>
      <c r="AX36" s="671"/>
      <c r="AY36" s="672"/>
      <c r="AZ36" s="676">
        <v>3064172</v>
      </c>
      <c r="BA36" s="677"/>
      <c r="BB36" s="677"/>
      <c r="BC36" s="677"/>
      <c r="BD36" s="677"/>
      <c r="BE36" s="677"/>
      <c r="BF36" s="678"/>
      <c r="BG36" s="679" t="s">
        <v>315</v>
      </c>
      <c r="BH36" s="680"/>
      <c r="BI36" s="680"/>
      <c r="BJ36" s="680"/>
      <c r="BK36" s="680"/>
      <c r="BL36" s="680"/>
      <c r="BM36" s="680"/>
      <c r="BN36" s="680"/>
      <c r="BO36" s="680"/>
      <c r="BP36" s="680"/>
      <c r="BQ36" s="680"/>
      <c r="BR36" s="680"/>
      <c r="BS36" s="680"/>
      <c r="BT36" s="680"/>
      <c r="BU36" s="681"/>
      <c r="BV36" s="676">
        <v>15425</v>
      </c>
      <c r="BW36" s="677"/>
      <c r="BX36" s="677"/>
      <c r="BY36" s="677"/>
      <c r="BZ36" s="677"/>
      <c r="CA36" s="677"/>
      <c r="CB36" s="678"/>
      <c r="CD36" s="618" t="s">
        <v>316</v>
      </c>
      <c r="CE36" s="619"/>
      <c r="CF36" s="619"/>
      <c r="CG36" s="619"/>
      <c r="CH36" s="619"/>
      <c r="CI36" s="619"/>
      <c r="CJ36" s="619"/>
      <c r="CK36" s="619"/>
      <c r="CL36" s="619"/>
      <c r="CM36" s="619"/>
      <c r="CN36" s="619"/>
      <c r="CO36" s="619"/>
      <c r="CP36" s="619"/>
      <c r="CQ36" s="620"/>
      <c r="CR36" s="621">
        <v>5146664</v>
      </c>
      <c r="CS36" s="622"/>
      <c r="CT36" s="622"/>
      <c r="CU36" s="622"/>
      <c r="CV36" s="622"/>
      <c r="CW36" s="622"/>
      <c r="CX36" s="622"/>
      <c r="CY36" s="623"/>
      <c r="CZ36" s="624">
        <v>19.2</v>
      </c>
      <c r="DA36" s="636"/>
      <c r="DB36" s="636"/>
      <c r="DC36" s="637"/>
      <c r="DD36" s="627">
        <v>2098560</v>
      </c>
      <c r="DE36" s="622"/>
      <c r="DF36" s="622"/>
      <c r="DG36" s="622"/>
      <c r="DH36" s="622"/>
      <c r="DI36" s="622"/>
      <c r="DJ36" s="622"/>
      <c r="DK36" s="623"/>
      <c r="DL36" s="627">
        <v>1203610</v>
      </c>
      <c r="DM36" s="622"/>
      <c r="DN36" s="622"/>
      <c r="DO36" s="622"/>
      <c r="DP36" s="622"/>
      <c r="DQ36" s="622"/>
      <c r="DR36" s="622"/>
      <c r="DS36" s="622"/>
      <c r="DT36" s="622"/>
      <c r="DU36" s="622"/>
      <c r="DV36" s="623"/>
      <c r="DW36" s="624">
        <v>9</v>
      </c>
      <c r="DX36" s="636"/>
      <c r="DY36" s="636"/>
      <c r="DZ36" s="636"/>
      <c r="EA36" s="636"/>
      <c r="EB36" s="636"/>
      <c r="EC36" s="648"/>
    </row>
    <row r="37" spans="2:133" ht="11.25" customHeight="1" x14ac:dyDescent="0.2">
      <c r="B37" s="618" t="s">
        <v>317</v>
      </c>
      <c r="C37" s="619"/>
      <c r="D37" s="619"/>
      <c r="E37" s="619"/>
      <c r="F37" s="619"/>
      <c r="G37" s="619"/>
      <c r="H37" s="619"/>
      <c r="I37" s="619"/>
      <c r="J37" s="619"/>
      <c r="K37" s="619"/>
      <c r="L37" s="619"/>
      <c r="M37" s="619"/>
      <c r="N37" s="619"/>
      <c r="O37" s="619"/>
      <c r="P37" s="619"/>
      <c r="Q37" s="620"/>
      <c r="R37" s="621">
        <v>699067</v>
      </c>
      <c r="S37" s="622"/>
      <c r="T37" s="622"/>
      <c r="U37" s="622"/>
      <c r="V37" s="622"/>
      <c r="W37" s="622"/>
      <c r="X37" s="622"/>
      <c r="Y37" s="623"/>
      <c r="Z37" s="659">
        <v>2.5</v>
      </c>
      <c r="AA37" s="659"/>
      <c r="AB37" s="659"/>
      <c r="AC37" s="659"/>
      <c r="AD37" s="660" t="s">
        <v>122</v>
      </c>
      <c r="AE37" s="660"/>
      <c r="AF37" s="660"/>
      <c r="AG37" s="660"/>
      <c r="AH37" s="660"/>
      <c r="AI37" s="660"/>
      <c r="AJ37" s="660"/>
      <c r="AK37" s="660"/>
      <c r="AL37" s="624" t="s">
        <v>122</v>
      </c>
      <c r="AM37" s="625"/>
      <c r="AN37" s="625"/>
      <c r="AO37" s="661"/>
      <c r="AQ37" s="654" t="s">
        <v>318</v>
      </c>
      <c r="AR37" s="655"/>
      <c r="AS37" s="655"/>
      <c r="AT37" s="655"/>
      <c r="AU37" s="655"/>
      <c r="AV37" s="655"/>
      <c r="AW37" s="655"/>
      <c r="AX37" s="655"/>
      <c r="AY37" s="656"/>
      <c r="AZ37" s="621">
        <v>1034390</v>
      </c>
      <c r="BA37" s="622"/>
      <c r="BB37" s="622"/>
      <c r="BC37" s="622"/>
      <c r="BD37" s="634"/>
      <c r="BE37" s="634"/>
      <c r="BF37" s="657"/>
      <c r="BG37" s="618" t="s">
        <v>319</v>
      </c>
      <c r="BH37" s="619"/>
      <c r="BI37" s="619"/>
      <c r="BJ37" s="619"/>
      <c r="BK37" s="619"/>
      <c r="BL37" s="619"/>
      <c r="BM37" s="619"/>
      <c r="BN37" s="619"/>
      <c r="BO37" s="619"/>
      <c r="BP37" s="619"/>
      <c r="BQ37" s="619"/>
      <c r="BR37" s="619"/>
      <c r="BS37" s="619"/>
      <c r="BT37" s="619"/>
      <c r="BU37" s="620"/>
      <c r="BV37" s="621">
        <v>-4630</v>
      </c>
      <c r="BW37" s="622"/>
      <c r="BX37" s="622"/>
      <c r="BY37" s="622"/>
      <c r="BZ37" s="622"/>
      <c r="CA37" s="622"/>
      <c r="CB37" s="658"/>
      <c r="CD37" s="618" t="s">
        <v>320</v>
      </c>
      <c r="CE37" s="619"/>
      <c r="CF37" s="619"/>
      <c r="CG37" s="619"/>
      <c r="CH37" s="619"/>
      <c r="CI37" s="619"/>
      <c r="CJ37" s="619"/>
      <c r="CK37" s="619"/>
      <c r="CL37" s="619"/>
      <c r="CM37" s="619"/>
      <c r="CN37" s="619"/>
      <c r="CO37" s="619"/>
      <c r="CP37" s="619"/>
      <c r="CQ37" s="620"/>
      <c r="CR37" s="621">
        <v>2894734</v>
      </c>
      <c r="CS37" s="634"/>
      <c r="CT37" s="634"/>
      <c r="CU37" s="634"/>
      <c r="CV37" s="634"/>
      <c r="CW37" s="634"/>
      <c r="CX37" s="634"/>
      <c r="CY37" s="635"/>
      <c r="CZ37" s="624">
        <v>10.8</v>
      </c>
      <c r="DA37" s="636"/>
      <c r="DB37" s="636"/>
      <c r="DC37" s="637"/>
      <c r="DD37" s="627">
        <v>203522</v>
      </c>
      <c r="DE37" s="634"/>
      <c r="DF37" s="634"/>
      <c r="DG37" s="634"/>
      <c r="DH37" s="634"/>
      <c r="DI37" s="634"/>
      <c r="DJ37" s="634"/>
      <c r="DK37" s="635"/>
      <c r="DL37" s="627">
        <v>185237</v>
      </c>
      <c r="DM37" s="634"/>
      <c r="DN37" s="634"/>
      <c r="DO37" s="634"/>
      <c r="DP37" s="634"/>
      <c r="DQ37" s="634"/>
      <c r="DR37" s="634"/>
      <c r="DS37" s="634"/>
      <c r="DT37" s="634"/>
      <c r="DU37" s="634"/>
      <c r="DV37" s="635"/>
      <c r="DW37" s="624">
        <v>1.4</v>
      </c>
      <c r="DX37" s="636"/>
      <c r="DY37" s="636"/>
      <c r="DZ37" s="636"/>
      <c r="EA37" s="636"/>
      <c r="EB37" s="636"/>
      <c r="EC37" s="648"/>
    </row>
    <row r="38" spans="2:133" ht="11.25" customHeight="1" x14ac:dyDescent="0.2">
      <c r="B38" s="618" t="s">
        <v>321</v>
      </c>
      <c r="C38" s="619"/>
      <c r="D38" s="619"/>
      <c r="E38" s="619"/>
      <c r="F38" s="619"/>
      <c r="G38" s="619"/>
      <c r="H38" s="619"/>
      <c r="I38" s="619"/>
      <c r="J38" s="619"/>
      <c r="K38" s="619"/>
      <c r="L38" s="619"/>
      <c r="M38" s="619"/>
      <c r="N38" s="619"/>
      <c r="O38" s="619"/>
      <c r="P38" s="619"/>
      <c r="Q38" s="620"/>
      <c r="R38" s="621">
        <v>4313538</v>
      </c>
      <c r="S38" s="622"/>
      <c r="T38" s="622"/>
      <c r="U38" s="622"/>
      <c r="V38" s="622"/>
      <c r="W38" s="622"/>
      <c r="X38" s="622"/>
      <c r="Y38" s="623"/>
      <c r="Z38" s="659">
        <v>15.3</v>
      </c>
      <c r="AA38" s="659"/>
      <c r="AB38" s="659"/>
      <c r="AC38" s="659"/>
      <c r="AD38" s="660" t="s">
        <v>122</v>
      </c>
      <c r="AE38" s="660"/>
      <c r="AF38" s="660"/>
      <c r="AG38" s="660"/>
      <c r="AH38" s="660"/>
      <c r="AI38" s="660"/>
      <c r="AJ38" s="660"/>
      <c r="AK38" s="660"/>
      <c r="AL38" s="624" t="s">
        <v>122</v>
      </c>
      <c r="AM38" s="625"/>
      <c r="AN38" s="625"/>
      <c r="AO38" s="661"/>
      <c r="AQ38" s="654" t="s">
        <v>322</v>
      </c>
      <c r="AR38" s="655"/>
      <c r="AS38" s="655"/>
      <c r="AT38" s="655"/>
      <c r="AU38" s="655"/>
      <c r="AV38" s="655"/>
      <c r="AW38" s="655"/>
      <c r="AX38" s="655"/>
      <c r="AY38" s="656"/>
      <c r="AZ38" s="621">
        <v>245647</v>
      </c>
      <c r="BA38" s="622"/>
      <c r="BB38" s="622"/>
      <c r="BC38" s="622"/>
      <c r="BD38" s="634"/>
      <c r="BE38" s="634"/>
      <c r="BF38" s="657"/>
      <c r="BG38" s="618" t="s">
        <v>323</v>
      </c>
      <c r="BH38" s="619"/>
      <c r="BI38" s="619"/>
      <c r="BJ38" s="619"/>
      <c r="BK38" s="619"/>
      <c r="BL38" s="619"/>
      <c r="BM38" s="619"/>
      <c r="BN38" s="619"/>
      <c r="BO38" s="619"/>
      <c r="BP38" s="619"/>
      <c r="BQ38" s="619"/>
      <c r="BR38" s="619"/>
      <c r="BS38" s="619"/>
      <c r="BT38" s="619"/>
      <c r="BU38" s="620"/>
      <c r="BV38" s="621">
        <v>5082</v>
      </c>
      <c r="BW38" s="622"/>
      <c r="BX38" s="622"/>
      <c r="BY38" s="622"/>
      <c r="BZ38" s="622"/>
      <c r="CA38" s="622"/>
      <c r="CB38" s="658"/>
      <c r="CD38" s="618" t="s">
        <v>324</v>
      </c>
      <c r="CE38" s="619"/>
      <c r="CF38" s="619"/>
      <c r="CG38" s="619"/>
      <c r="CH38" s="619"/>
      <c r="CI38" s="619"/>
      <c r="CJ38" s="619"/>
      <c r="CK38" s="619"/>
      <c r="CL38" s="619"/>
      <c r="CM38" s="619"/>
      <c r="CN38" s="619"/>
      <c r="CO38" s="619"/>
      <c r="CP38" s="619"/>
      <c r="CQ38" s="620"/>
      <c r="CR38" s="621">
        <v>1761724</v>
      </c>
      <c r="CS38" s="622"/>
      <c r="CT38" s="622"/>
      <c r="CU38" s="622"/>
      <c r="CV38" s="622"/>
      <c r="CW38" s="622"/>
      <c r="CX38" s="622"/>
      <c r="CY38" s="623"/>
      <c r="CZ38" s="624">
        <v>6.6</v>
      </c>
      <c r="DA38" s="636"/>
      <c r="DB38" s="636"/>
      <c r="DC38" s="637"/>
      <c r="DD38" s="627">
        <v>1436279</v>
      </c>
      <c r="DE38" s="622"/>
      <c r="DF38" s="622"/>
      <c r="DG38" s="622"/>
      <c r="DH38" s="622"/>
      <c r="DI38" s="622"/>
      <c r="DJ38" s="622"/>
      <c r="DK38" s="623"/>
      <c r="DL38" s="627">
        <v>1360112</v>
      </c>
      <c r="DM38" s="622"/>
      <c r="DN38" s="622"/>
      <c r="DO38" s="622"/>
      <c r="DP38" s="622"/>
      <c r="DQ38" s="622"/>
      <c r="DR38" s="622"/>
      <c r="DS38" s="622"/>
      <c r="DT38" s="622"/>
      <c r="DU38" s="622"/>
      <c r="DV38" s="623"/>
      <c r="DW38" s="624">
        <v>10.1</v>
      </c>
      <c r="DX38" s="636"/>
      <c r="DY38" s="636"/>
      <c r="DZ38" s="636"/>
      <c r="EA38" s="636"/>
      <c r="EB38" s="636"/>
      <c r="EC38" s="648"/>
    </row>
    <row r="39" spans="2:133" ht="11.25" customHeight="1" x14ac:dyDescent="0.2">
      <c r="B39" s="618" t="s">
        <v>325</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326</v>
      </c>
      <c r="AR39" s="655"/>
      <c r="AS39" s="655"/>
      <c r="AT39" s="655"/>
      <c r="AU39" s="655"/>
      <c r="AV39" s="655"/>
      <c r="AW39" s="655"/>
      <c r="AX39" s="655"/>
      <c r="AY39" s="656"/>
      <c r="AZ39" s="621">
        <v>22411</v>
      </c>
      <c r="BA39" s="622"/>
      <c r="BB39" s="622"/>
      <c r="BC39" s="622"/>
      <c r="BD39" s="634"/>
      <c r="BE39" s="634"/>
      <c r="BF39" s="657"/>
      <c r="BG39" s="618" t="s">
        <v>327</v>
      </c>
      <c r="BH39" s="619"/>
      <c r="BI39" s="619"/>
      <c r="BJ39" s="619"/>
      <c r="BK39" s="619"/>
      <c r="BL39" s="619"/>
      <c r="BM39" s="619"/>
      <c r="BN39" s="619"/>
      <c r="BO39" s="619"/>
      <c r="BP39" s="619"/>
      <c r="BQ39" s="619"/>
      <c r="BR39" s="619"/>
      <c r="BS39" s="619"/>
      <c r="BT39" s="619"/>
      <c r="BU39" s="620"/>
      <c r="BV39" s="621">
        <v>7827</v>
      </c>
      <c r="BW39" s="622"/>
      <c r="BX39" s="622"/>
      <c r="BY39" s="622"/>
      <c r="BZ39" s="622"/>
      <c r="CA39" s="622"/>
      <c r="CB39" s="658"/>
      <c r="CD39" s="618" t="s">
        <v>328</v>
      </c>
      <c r="CE39" s="619"/>
      <c r="CF39" s="619"/>
      <c r="CG39" s="619"/>
      <c r="CH39" s="619"/>
      <c r="CI39" s="619"/>
      <c r="CJ39" s="619"/>
      <c r="CK39" s="619"/>
      <c r="CL39" s="619"/>
      <c r="CM39" s="619"/>
      <c r="CN39" s="619"/>
      <c r="CO39" s="619"/>
      <c r="CP39" s="619"/>
      <c r="CQ39" s="620"/>
      <c r="CR39" s="621">
        <v>1473747</v>
      </c>
      <c r="CS39" s="634"/>
      <c r="CT39" s="634"/>
      <c r="CU39" s="634"/>
      <c r="CV39" s="634"/>
      <c r="CW39" s="634"/>
      <c r="CX39" s="634"/>
      <c r="CY39" s="635"/>
      <c r="CZ39" s="624">
        <v>5.5</v>
      </c>
      <c r="DA39" s="636"/>
      <c r="DB39" s="636"/>
      <c r="DC39" s="637"/>
      <c r="DD39" s="627">
        <v>655691</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2">
      <c r="B40" s="618" t="s">
        <v>329</v>
      </c>
      <c r="C40" s="619"/>
      <c r="D40" s="619"/>
      <c r="E40" s="619"/>
      <c r="F40" s="619"/>
      <c r="G40" s="619"/>
      <c r="H40" s="619"/>
      <c r="I40" s="619"/>
      <c r="J40" s="619"/>
      <c r="K40" s="619"/>
      <c r="L40" s="619"/>
      <c r="M40" s="619"/>
      <c r="N40" s="619"/>
      <c r="O40" s="619"/>
      <c r="P40" s="619"/>
      <c r="Q40" s="620"/>
      <c r="R40" s="621">
        <v>37138</v>
      </c>
      <c r="S40" s="622"/>
      <c r="T40" s="622"/>
      <c r="U40" s="622"/>
      <c r="V40" s="622"/>
      <c r="W40" s="622"/>
      <c r="X40" s="622"/>
      <c r="Y40" s="623"/>
      <c r="Z40" s="659">
        <v>0.1</v>
      </c>
      <c r="AA40" s="659"/>
      <c r="AB40" s="659"/>
      <c r="AC40" s="659"/>
      <c r="AD40" s="660" t="s">
        <v>122</v>
      </c>
      <c r="AE40" s="660"/>
      <c r="AF40" s="660"/>
      <c r="AG40" s="660"/>
      <c r="AH40" s="660"/>
      <c r="AI40" s="660"/>
      <c r="AJ40" s="660"/>
      <c r="AK40" s="660"/>
      <c r="AL40" s="624" t="s">
        <v>122</v>
      </c>
      <c r="AM40" s="625"/>
      <c r="AN40" s="625"/>
      <c r="AO40" s="661"/>
      <c r="AQ40" s="654" t="s">
        <v>330</v>
      </c>
      <c r="AR40" s="655"/>
      <c r="AS40" s="655"/>
      <c r="AT40" s="655"/>
      <c r="AU40" s="655"/>
      <c r="AV40" s="655"/>
      <c r="AW40" s="655"/>
      <c r="AX40" s="655"/>
      <c r="AY40" s="656"/>
      <c r="AZ40" s="621">
        <v>1455</v>
      </c>
      <c r="BA40" s="622"/>
      <c r="BB40" s="622"/>
      <c r="BC40" s="622"/>
      <c r="BD40" s="634"/>
      <c r="BE40" s="634"/>
      <c r="BF40" s="657"/>
      <c r="BG40" s="662" t="s">
        <v>331</v>
      </c>
      <c r="BH40" s="663"/>
      <c r="BI40" s="663"/>
      <c r="BJ40" s="663"/>
      <c r="BK40" s="663"/>
      <c r="BL40" s="211"/>
      <c r="BM40" s="619" t="s">
        <v>332</v>
      </c>
      <c r="BN40" s="619"/>
      <c r="BO40" s="619"/>
      <c r="BP40" s="619"/>
      <c r="BQ40" s="619"/>
      <c r="BR40" s="619"/>
      <c r="BS40" s="619"/>
      <c r="BT40" s="619"/>
      <c r="BU40" s="620"/>
      <c r="BV40" s="621">
        <v>93</v>
      </c>
      <c r="BW40" s="622"/>
      <c r="BX40" s="622"/>
      <c r="BY40" s="622"/>
      <c r="BZ40" s="622"/>
      <c r="CA40" s="622"/>
      <c r="CB40" s="658"/>
      <c r="CD40" s="618" t="s">
        <v>333</v>
      </c>
      <c r="CE40" s="619"/>
      <c r="CF40" s="619"/>
      <c r="CG40" s="619"/>
      <c r="CH40" s="619"/>
      <c r="CI40" s="619"/>
      <c r="CJ40" s="619"/>
      <c r="CK40" s="619"/>
      <c r="CL40" s="619"/>
      <c r="CM40" s="619"/>
      <c r="CN40" s="619"/>
      <c r="CO40" s="619"/>
      <c r="CP40" s="619"/>
      <c r="CQ40" s="620"/>
      <c r="CR40" s="621">
        <v>398663</v>
      </c>
      <c r="CS40" s="622"/>
      <c r="CT40" s="622"/>
      <c r="CU40" s="622"/>
      <c r="CV40" s="622"/>
      <c r="CW40" s="622"/>
      <c r="CX40" s="622"/>
      <c r="CY40" s="623"/>
      <c r="CZ40" s="624">
        <v>1.5</v>
      </c>
      <c r="DA40" s="636"/>
      <c r="DB40" s="636"/>
      <c r="DC40" s="637"/>
      <c r="DD40" s="627">
        <v>127463</v>
      </c>
      <c r="DE40" s="622"/>
      <c r="DF40" s="622"/>
      <c r="DG40" s="622"/>
      <c r="DH40" s="622"/>
      <c r="DI40" s="622"/>
      <c r="DJ40" s="622"/>
      <c r="DK40" s="623"/>
      <c r="DL40" s="627">
        <v>96371</v>
      </c>
      <c r="DM40" s="622"/>
      <c r="DN40" s="622"/>
      <c r="DO40" s="622"/>
      <c r="DP40" s="622"/>
      <c r="DQ40" s="622"/>
      <c r="DR40" s="622"/>
      <c r="DS40" s="622"/>
      <c r="DT40" s="622"/>
      <c r="DU40" s="622"/>
      <c r="DV40" s="623"/>
      <c r="DW40" s="624">
        <v>0.7</v>
      </c>
      <c r="DX40" s="636"/>
      <c r="DY40" s="636"/>
      <c r="DZ40" s="636"/>
      <c r="EA40" s="636"/>
      <c r="EB40" s="636"/>
      <c r="EC40" s="648"/>
    </row>
    <row r="41" spans="2:133" ht="11.25" customHeight="1" x14ac:dyDescent="0.2">
      <c r="B41" s="602" t="s">
        <v>334</v>
      </c>
      <c r="C41" s="603"/>
      <c r="D41" s="603"/>
      <c r="E41" s="603"/>
      <c r="F41" s="603"/>
      <c r="G41" s="603"/>
      <c r="H41" s="603"/>
      <c r="I41" s="603"/>
      <c r="J41" s="603"/>
      <c r="K41" s="603"/>
      <c r="L41" s="603"/>
      <c r="M41" s="603"/>
      <c r="N41" s="603"/>
      <c r="O41" s="603"/>
      <c r="P41" s="603"/>
      <c r="Q41" s="604"/>
      <c r="R41" s="605">
        <v>28194004</v>
      </c>
      <c r="S41" s="646"/>
      <c r="T41" s="646"/>
      <c r="U41" s="646"/>
      <c r="V41" s="646"/>
      <c r="W41" s="646"/>
      <c r="X41" s="646"/>
      <c r="Y41" s="649"/>
      <c r="Z41" s="650">
        <v>100</v>
      </c>
      <c r="AA41" s="650"/>
      <c r="AB41" s="650"/>
      <c r="AC41" s="650"/>
      <c r="AD41" s="651">
        <v>13368700</v>
      </c>
      <c r="AE41" s="651"/>
      <c r="AF41" s="651"/>
      <c r="AG41" s="651"/>
      <c r="AH41" s="651"/>
      <c r="AI41" s="651"/>
      <c r="AJ41" s="651"/>
      <c r="AK41" s="651"/>
      <c r="AL41" s="608">
        <v>100</v>
      </c>
      <c r="AM41" s="652"/>
      <c r="AN41" s="652"/>
      <c r="AO41" s="653"/>
      <c r="AQ41" s="654" t="s">
        <v>335</v>
      </c>
      <c r="AR41" s="655"/>
      <c r="AS41" s="655"/>
      <c r="AT41" s="655"/>
      <c r="AU41" s="655"/>
      <c r="AV41" s="655"/>
      <c r="AW41" s="655"/>
      <c r="AX41" s="655"/>
      <c r="AY41" s="656"/>
      <c r="AZ41" s="621">
        <v>305580</v>
      </c>
      <c r="BA41" s="622"/>
      <c r="BB41" s="622"/>
      <c r="BC41" s="622"/>
      <c r="BD41" s="634"/>
      <c r="BE41" s="634"/>
      <c r="BF41" s="657"/>
      <c r="BG41" s="662"/>
      <c r="BH41" s="663"/>
      <c r="BI41" s="663"/>
      <c r="BJ41" s="663"/>
      <c r="BK41" s="663"/>
      <c r="BL41" s="211"/>
      <c r="BM41" s="619" t="s">
        <v>336</v>
      </c>
      <c r="BN41" s="619"/>
      <c r="BO41" s="619"/>
      <c r="BP41" s="619"/>
      <c r="BQ41" s="619"/>
      <c r="BR41" s="619"/>
      <c r="BS41" s="619"/>
      <c r="BT41" s="619"/>
      <c r="BU41" s="620"/>
      <c r="BV41" s="621" t="s">
        <v>122</v>
      </c>
      <c r="BW41" s="622"/>
      <c r="BX41" s="622"/>
      <c r="BY41" s="622"/>
      <c r="BZ41" s="622"/>
      <c r="CA41" s="622"/>
      <c r="CB41" s="658"/>
      <c r="CD41" s="618" t="s">
        <v>337</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2">
      <c r="AQ42" s="666" t="s">
        <v>338</v>
      </c>
      <c r="AR42" s="667"/>
      <c r="AS42" s="667"/>
      <c r="AT42" s="667"/>
      <c r="AU42" s="667"/>
      <c r="AV42" s="667"/>
      <c r="AW42" s="667"/>
      <c r="AX42" s="667"/>
      <c r="AY42" s="668"/>
      <c r="AZ42" s="605">
        <v>1454689</v>
      </c>
      <c r="BA42" s="646"/>
      <c r="BB42" s="646"/>
      <c r="BC42" s="646"/>
      <c r="BD42" s="606"/>
      <c r="BE42" s="606"/>
      <c r="BF42" s="669"/>
      <c r="BG42" s="664"/>
      <c r="BH42" s="665"/>
      <c r="BI42" s="665"/>
      <c r="BJ42" s="665"/>
      <c r="BK42" s="665"/>
      <c r="BL42" s="212"/>
      <c r="BM42" s="603" t="s">
        <v>339</v>
      </c>
      <c r="BN42" s="603"/>
      <c r="BO42" s="603"/>
      <c r="BP42" s="603"/>
      <c r="BQ42" s="603"/>
      <c r="BR42" s="603"/>
      <c r="BS42" s="603"/>
      <c r="BT42" s="603"/>
      <c r="BU42" s="604"/>
      <c r="BV42" s="605">
        <v>395</v>
      </c>
      <c r="BW42" s="646"/>
      <c r="BX42" s="646"/>
      <c r="BY42" s="646"/>
      <c r="BZ42" s="646"/>
      <c r="CA42" s="646"/>
      <c r="CB42" s="647"/>
      <c r="CD42" s="618" t="s">
        <v>340</v>
      </c>
      <c r="CE42" s="619"/>
      <c r="CF42" s="619"/>
      <c r="CG42" s="619"/>
      <c r="CH42" s="619"/>
      <c r="CI42" s="619"/>
      <c r="CJ42" s="619"/>
      <c r="CK42" s="619"/>
      <c r="CL42" s="619"/>
      <c r="CM42" s="619"/>
      <c r="CN42" s="619"/>
      <c r="CO42" s="619"/>
      <c r="CP42" s="619"/>
      <c r="CQ42" s="620"/>
      <c r="CR42" s="621">
        <v>3429813</v>
      </c>
      <c r="CS42" s="634"/>
      <c r="CT42" s="634"/>
      <c r="CU42" s="634"/>
      <c r="CV42" s="634"/>
      <c r="CW42" s="634"/>
      <c r="CX42" s="634"/>
      <c r="CY42" s="635"/>
      <c r="CZ42" s="624">
        <v>12.8</v>
      </c>
      <c r="DA42" s="636"/>
      <c r="DB42" s="636"/>
      <c r="DC42" s="637"/>
      <c r="DD42" s="627">
        <v>526900</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2">
      <c r="B43" s="202" t="s">
        <v>341</v>
      </c>
      <c r="CD43" s="618" t="s">
        <v>342</v>
      </c>
      <c r="CE43" s="619"/>
      <c r="CF43" s="619"/>
      <c r="CG43" s="619"/>
      <c r="CH43" s="619"/>
      <c r="CI43" s="619"/>
      <c r="CJ43" s="619"/>
      <c r="CK43" s="619"/>
      <c r="CL43" s="619"/>
      <c r="CM43" s="619"/>
      <c r="CN43" s="619"/>
      <c r="CO43" s="619"/>
      <c r="CP43" s="619"/>
      <c r="CQ43" s="620"/>
      <c r="CR43" s="621">
        <v>82821</v>
      </c>
      <c r="CS43" s="634"/>
      <c r="CT43" s="634"/>
      <c r="CU43" s="634"/>
      <c r="CV43" s="634"/>
      <c r="CW43" s="634"/>
      <c r="CX43" s="634"/>
      <c r="CY43" s="635"/>
      <c r="CZ43" s="624">
        <v>0.3</v>
      </c>
      <c r="DA43" s="636"/>
      <c r="DB43" s="636"/>
      <c r="DC43" s="637"/>
      <c r="DD43" s="627">
        <v>82821</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2">
      <c r="B44" s="638" t="s">
        <v>343</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291</v>
      </c>
      <c r="CE44" s="641"/>
      <c r="CF44" s="618" t="s">
        <v>344</v>
      </c>
      <c r="CG44" s="619"/>
      <c r="CH44" s="619"/>
      <c r="CI44" s="619"/>
      <c r="CJ44" s="619"/>
      <c r="CK44" s="619"/>
      <c r="CL44" s="619"/>
      <c r="CM44" s="619"/>
      <c r="CN44" s="619"/>
      <c r="CO44" s="619"/>
      <c r="CP44" s="619"/>
      <c r="CQ44" s="620"/>
      <c r="CR44" s="621">
        <v>3429813</v>
      </c>
      <c r="CS44" s="622"/>
      <c r="CT44" s="622"/>
      <c r="CU44" s="622"/>
      <c r="CV44" s="622"/>
      <c r="CW44" s="622"/>
      <c r="CX44" s="622"/>
      <c r="CY44" s="623"/>
      <c r="CZ44" s="624">
        <v>12.8</v>
      </c>
      <c r="DA44" s="625"/>
      <c r="DB44" s="625"/>
      <c r="DC44" s="626"/>
      <c r="DD44" s="627">
        <v>526900</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2">
      <c r="B45" s="638" t="s">
        <v>345</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346</v>
      </c>
      <c r="CG45" s="619"/>
      <c r="CH45" s="619"/>
      <c r="CI45" s="619"/>
      <c r="CJ45" s="619"/>
      <c r="CK45" s="619"/>
      <c r="CL45" s="619"/>
      <c r="CM45" s="619"/>
      <c r="CN45" s="619"/>
      <c r="CO45" s="619"/>
      <c r="CP45" s="619"/>
      <c r="CQ45" s="620"/>
      <c r="CR45" s="621">
        <v>1412986</v>
      </c>
      <c r="CS45" s="634"/>
      <c r="CT45" s="634"/>
      <c r="CU45" s="634"/>
      <c r="CV45" s="634"/>
      <c r="CW45" s="634"/>
      <c r="CX45" s="634"/>
      <c r="CY45" s="635"/>
      <c r="CZ45" s="624">
        <v>5.3</v>
      </c>
      <c r="DA45" s="636"/>
      <c r="DB45" s="636"/>
      <c r="DC45" s="637"/>
      <c r="DD45" s="627">
        <v>137192</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2">
      <c r="B46" s="213"/>
      <c r="CD46" s="642"/>
      <c r="CE46" s="643"/>
      <c r="CF46" s="618" t="s">
        <v>347</v>
      </c>
      <c r="CG46" s="619"/>
      <c r="CH46" s="619"/>
      <c r="CI46" s="619"/>
      <c r="CJ46" s="619"/>
      <c r="CK46" s="619"/>
      <c r="CL46" s="619"/>
      <c r="CM46" s="619"/>
      <c r="CN46" s="619"/>
      <c r="CO46" s="619"/>
      <c r="CP46" s="619"/>
      <c r="CQ46" s="620"/>
      <c r="CR46" s="621">
        <v>1724187</v>
      </c>
      <c r="CS46" s="622"/>
      <c r="CT46" s="622"/>
      <c r="CU46" s="622"/>
      <c r="CV46" s="622"/>
      <c r="CW46" s="622"/>
      <c r="CX46" s="622"/>
      <c r="CY46" s="623"/>
      <c r="CZ46" s="624">
        <v>6.4</v>
      </c>
      <c r="DA46" s="625"/>
      <c r="DB46" s="625"/>
      <c r="DC46" s="626"/>
      <c r="DD46" s="627">
        <v>355151</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2">
      <c r="B47" s="213"/>
      <c r="CD47" s="642"/>
      <c r="CE47" s="643"/>
      <c r="CF47" s="618" t="s">
        <v>348</v>
      </c>
      <c r="CG47" s="619"/>
      <c r="CH47" s="619"/>
      <c r="CI47" s="619"/>
      <c r="CJ47" s="619"/>
      <c r="CK47" s="619"/>
      <c r="CL47" s="619"/>
      <c r="CM47" s="619"/>
      <c r="CN47" s="619"/>
      <c r="CO47" s="619"/>
      <c r="CP47" s="619"/>
      <c r="CQ47" s="620"/>
      <c r="CR47" s="621" t="s">
        <v>122</v>
      </c>
      <c r="CS47" s="634"/>
      <c r="CT47" s="634"/>
      <c r="CU47" s="634"/>
      <c r="CV47" s="634"/>
      <c r="CW47" s="634"/>
      <c r="CX47" s="634"/>
      <c r="CY47" s="635"/>
      <c r="CZ47" s="624" t="s">
        <v>122</v>
      </c>
      <c r="DA47" s="636"/>
      <c r="DB47" s="636"/>
      <c r="DC47" s="637"/>
      <c r="DD47" s="627" t="s">
        <v>122</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ht="11" x14ac:dyDescent="0.2">
      <c r="B48" s="213"/>
      <c r="CD48" s="644"/>
      <c r="CE48" s="645"/>
      <c r="CF48" s="618" t="s">
        <v>349</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2">
      <c r="B49" s="213"/>
      <c r="CD49" s="602" t="s">
        <v>350</v>
      </c>
      <c r="CE49" s="603"/>
      <c r="CF49" s="603"/>
      <c r="CG49" s="603"/>
      <c r="CH49" s="603"/>
      <c r="CI49" s="603"/>
      <c r="CJ49" s="603"/>
      <c r="CK49" s="603"/>
      <c r="CL49" s="603"/>
      <c r="CM49" s="603"/>
      <c r="CN49" s="603"/>
      <c r="CO49" s="603"/>
      <c r="CP49" s="603"/>
      <c r="CQ49" s="604"/>
      <c r="CR49" s="605">
        <v>26819042</v>
      </c>
      <c r="CS49" s="606"/>
      <c r="CT49" s="606"/>
      <c r="CU49" s="606"/>
      <c r="CV49" s="606"/>
      <c r="CW49" s="606"/>
      <c r="CX49" s="606"/>
      <c r="CY49" s="607"/>
      <c r="CZ49" s="608">
        <v>100</v>
      </c>
      <c r="DA49" s="609"/>
      <c r="DB49" s="609"/>
      <c r="DC49" s="610"/>
      <c r="DD49" s="611">
        <v>14951665</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s5trszn2JuGqEXMSmOLcPixrAWIUexkFJxtiRKhlxOhxIr4CbDIadfuVYbUCnXoCeky2EA32W5WLGoPwuBNJ2g==" saltValue="ttvaaXMfYUYZ5j12tf9MB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55" zoomScaleNormal="55" zoomScaleSheetLayoutView="70" workbookViewId="0"/>
  </sheetViews>
  <sheetFormatPr defaultColWidth="0" defaultRowHeight="13" zeroHeight="1" x14ac:dyDescent="0.2"/>
  <cols>
    <col min="1" max="130" width="2.7265625" style="219" customWidth="1"/>
    <col min="131" max="131" width="1.63281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1090" t="s">
        <v>351</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352</v>
      </c>
      <c r="DK2" s="1092"/>
      <c r="DL2" s="1092"/>
      <c r="DM2" s="1092"/>
      <c r="DN2" s="1092"/>
      <c r="DO2" s="1093"/>
      <c r="DP2" s="216"/>
      <c r="DQ2" s="1091" t="s">
        <v>353</v>
      </c>
      <c r="DR2" s="1092"/>
      <c r="DS2" s="1092"/>
      <c r="DT2" s="1092"/>
      <c r="DU2" s="1092"/>
      <c r="DV2" s="1092"/>
      <c r="DW2" s="1092"/>
      <c r="DX2" s="1092"/>
      <c r="DY2" s="1092"/>
      <c r="DZ2" s="1093"/>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1059" t="s">
        <v>354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355</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2">
      <c r="A5" s="995" t="s">
        <v>356</v>
      </c>
      <c r="B5" s="996"/>
      <c r="C5" s="996"/>
      <c r="D5" s="996"/>
      <c r="E5" s="996"/>
      <c r="F5" s="996"/>
      <c r="G5" s="996"/>
      <c r="H5" s="996"/>
      <c r="I5" s="996"/>
      <c r="J5" s="996"/>
      <c r="K5" s="996"/>
      <c r="L5" s="996"/>
      <c r="M5" s="996"/>
      <c r="N5" s="996"/>
      <c r="O5" s="996"/>
      <c r="P5" s="997"/>
      <c r="Q5" s="1001" t="s">
        <v>357</v>
      </c>
      <c r="R5" s="1002"/>
      <c r="S5" s="1002"/>
      <c r="T5" s="1002"/>
      <c r="U5" s="1003"/>
      <c r="V5" s="1001" t="s">
        <v>358</v>
      </c>
      <c r="W5" s="1002"/>
      <c r="X5" s="1002"/>
      <c r="Y5" s="1002"/>
      <c r="Z5" s="1003"/>
      <c r="AA5" s="1001" t="s">
        <v>359</v>
      </c>
      <c r="AB5" s="1002"/>
      <c r="AC5" s="1002"/>
      <c r="AD5" s="1002"/>
      <c r="AE5" s="1002"/>
      <c r="AF5" s="1094" t="s">
        <v>360</v>
      </c>
      <c r="AG5" s="1002"/>
      <c r="AH5" s="1002"/>
      <c r="AI5" s="1002"/>
      <c r="AJ5" s="1015"/>
      <c r="AK5" s="1002" t="s">
        <v>361</v>
      </c>
      <c r="AL5" s="1002"/>
      <c r="AM5" s="1002"/>
      <c r="AN5" s="1002"/>
      <c r="AO5" s="1003"/>
      <c r="AP5" s="1001" t="s">
        <v>362</v>
      </c>
      <c r="AQ5" s="1002"/>
      <c r="AR5" s="1002"/>
      <c r="AS5" s="1002"/>
      <c r="AT5" s="1003"/>
      <c r="AU5" s="1001" t="s">
        <v>363</v>
      </c>
      <c r="AV5" s="1002"/>
      <c r="AW5" s="1002"/>
      <c r="AX5" s="1002"/>
      <c r="AY5" s="1015"/>
      <c r="AZ5" s="220"/>
      <c r="BA5" s="220"/>
      <c r="BB5" s="220"/>
      <c r="BC5" s="220"/>
      <c r="BD5" s="220"/>
      <c r="BE5" s="221"/>
      <c r="BF5" s="221"/>
      <c r="BG5" s="221"/>
      <c r="BH5" s="221"/>
      <c r="BI5" s="221"/>
      <c r="BJ5" s="221"/>
      <c r="BK5" s="221"/>
      <c r="BL5" s="221"/>
      <c r="BM5" s="221"/>
      <c r="BN5" s="221"/>
      <c r="BO5" s="221"/>
      <c r="BP5" s="221"/>
      <c r="BQ5" s="995" t="s">
        <v>364</v>
      </c>
      <c r="BR5" s="996"/>
      <c r="BS5" s="996"/>
      <c r="BT5" s="996"/>
      <c r="BU5" s="996"/>
      <c r="BV5" s="996"/>
      <c r="BW5" s="996"/>
      <c r="BX5" s="996"/>
      <c r="BY5" s="996"/>
      <c r="BZ5" s="996"/>
      <c r="CA5" s="996"/>
      <c r="CB5" s="996"/>
      <c r="CC5" s="996"/>
      <c r="CD5" s="996"/>
      <c r="CE5" s="996"/>
      <c r="CF5" s="996"/>
      <c r="CG5" s="997"/>
      <c r="CH5" s="1001" t="s">
        <v>365</v>
      </c>
      <c r="CI5" s="1002"/>
      <c r="CJ5" s="1002"/>
      <c r="CK5" s="1002"/>
      <c r="CL5" s="1003"/>
      <c r="CM5" s="1001" t="s">
        <v>366</v>
      </c>
      <c r="CN5" s="1002"/>
      <c r="CO5" s="1002"/>
      <c r="CP5" s="1002"/>
      <c r="CQ5" s="1003"/>
      <c r="CR5" s="1001" t="s">
        <v>367</v>
      </c>
      <c r="CS5" s="1002"/>
      <c r="CT5" s="1002"/>
      <c r="CU5" s="1002"/>
      <c r="CV5" s="1003"/>
      <c r="CW5" s="1001" t="s">
        <v>368</v>
      </c>
      <c r="CX5" s="1002"/>
      <c r="CY5" s="1002"/>
      <c r="CZ5" s="1002"/>
      <c r="DA5" s="1003"/>
      <c r="DB5" s="1001" t="s">
        <v>369</v>
      </c>
      <c r="DC5" s="1002"/>
      <c r="DD5" s="1002"/>
      <c r="DE5" s="1002"/>
      <c r="DF5" s="1003"/>
      <c r="DG5" s="1084" t="s">
        <v>370</v>
      </c>
      <c r="DH5" s="1085"/>
      <c r="DI5" s="1085"/>
      <c r="DJ5" s="1085"/>
      <c r="DK5" s="1086"/>
      <c r="DL5" s="1084" t="s">
        <v>371</v>
      </c>
      <c r="DM5" s="1085"/>
      <c r="DN5" s="1085"/>
      <c r="DO5" s="1085"/>
      <c r="DP5" s="1086"/>
      <c r="DQ5" s="1001" t="s">
        <v>372</v>
      </c>
      <c r="DR5" s="1002"/>
      <c r="DS5" s="1002"/>
      <c r="DT5" s="1002"/>
      <c r="DU5" s="1003"/>
      <c r="DV5" s="1001" t="s">
        <v>363</v>
      </c>
      <c r="DW5" s="1002"/>
      <c r="DX5" s="1002"/>
      <c r="DY5" s="1002"/>
      <c r="DZ5" s="1015"/>
      <c r="EA5" s="222"/>
    </row>
    <row r="6" spans="1:131" s="223" customFormat="1" ht="26.25" customHeight="1" thickBot="1" x14ac:dyDescent="0.25">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2">
      <c r="A7" s="224">
        <v>1</v>
      </c>
      <c r="B7" s="1047" t="s">
        <v>373</v>
      </c>
      <c r="C7" s="1048"/>
      <c r="D7" s="1048"/>
      <c r="E7" s="1048"/>
      <c r="F7" s="1048"/>
      <c r="G7" s="1048"/>
      <c r="H7" s="1048"/>
      <c r="I7" s="1048"/>
      <c r="J7" s="1048"/>
      <c r="K7" s="1048"/>
      <c r="L7" s="1048"/>
      <c r="M7" s="1048"/>
      <c r="N7" s="1048"/>
      <c r="O7" s="1048"/>
      <c r="P7" s="1049"/>
      <c r="Q7" s="1102">
        <v>28200</v>
      </c>
      <c r="R7" s="1103"/>
      <c r="S7" s="1103"/>
      <c r="T7" s="1103"/>
      <c r="U7" s="1103"/>
      <c r="V7" s="1103">
        <v>26825</v>
      </c>
      <c r="W7" s="1103"/>
      <c r="X7" s="1103"/>
      <c r="Y7" s="1103"/>
      <c r="Z7" s="1103"/>
      <c r="AA7" s="1103">
        <v>1375</v>
      </c>
      <c r="AB7" s="1103"/>
      <c r="AC7" s="1103"/>
      <c r="AD7" s="1103"/>
      <c r="AE7" s="1104"/>
      <c r="AF7" s="1105">
        <v>1035</v>
      </c>
      <c r="AG7" s="1106"/>
      <c r="AH7" s="1106"/>
      <c r="AI7" s="1106"/>
      <c r="AJ7" s="1107"/>
      <c r="AK7" s="1108">
        <v>1148</v>
      </c>
      <c r="AL7" s="1109"/>
      <c r="AM7" s="1109"/>
      <c r="AN7" s="1109"/>
      <c r="AO7" s="1109"/>
      <c r="AP7" s="1109">
        <v>21628</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c r="BT7" s="1100"/>
      <c r="BU7" s="1100"/>
      <c r="BV7" s="1100"/>
      <c r="BW7" s="1100"/>
      <c r="BX7" s="1100"/>
      <c r="BY7" s="1100"/>
      <c r="BZ7" s="1100"/>
      <c r="CA7" s="1100"/>
      <c r="CB7" s="1100"/>
      <c r="CC7" s="1100"/>
      <c r="CD7" s="1100"/>
      <c r="CE7" s="1100"/>
      <c r="CF7" s="1100"/>
      <c r="CG7" s="1112"/>
      <c r="CH7" s="1096"/>
      <c r="CI7" s="1097"/>
      <c r="CJ7" s="1097"/>
      <c r="CK7" s="1097"/>
      <c r="CL7" s="1098"/>
      <c r="CM7" s="1096"/>
      <c r="CN7" s="1097"/>
      <c r="CO7" s="1097"/>
      <c r="CP7" s="1097"/>
      <c r="CQ7" s="1098"/>
      <c r="CR7" s="1096"/>
      <c r="CS7" s="1097"/>
      <c r="CT7" s="1097"/>
      <c r="CU7" s="1097"/>
      <c r="CV7" s="1098"/>
      <c r="CW7" s="1096"/>
      <c r="CX7" s="1097"/>
      <c r="CY7" s="1097"/>
      <c r="CZ7" s="1097"/>
      <c r="DA7" s="1098"/>
      <c r="DB7" s="1096"/>
      <c r="DC7" s="1097"/>
      <c r="DD7" s="1097"/>
      <c r="DE7" s="1097"/>
      <c r="DF7" s="1098"/>
      <c r="DG7" s="1096"/>
      <c r="DH7" s="1097"/>
      <c r="DI7" s="1097"/>
      <c r="DJ7" s="1097"/>
      <c r="DK7" s="1098"/>
      <c r="DL7" s="1096"/>
      <c r="DM7" s="1097"/>
      <c r="DN7" s="1097"/>
      <c r="DO7" s="1097"/>
      <c r="DP7" s="1098"/>
      <c r="DQ7" s="1096"/>
      <c r="DR7" s="1097"/>
      <c r="DS7" s="1097"/>
      <c r="DT7" s="1097"/>
      <c r="DU7" s="1098"/>
      <c r="DV7" s="1099"/>
      <c r="DW7" s="1100"/>
      <c r="DX7" s="1100"/>
      <c r="DY7" s="1100"/>
      <c r="DZ7" s="1101"/>
      <c r="EA7" s="222"/>
    </row>
    <row r="8" spans="1:131" s="223" customFormat="1" ht="26.25" customHeight="1" x14ac:dyDescent="0.2">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2">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2">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2">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2">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2">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2">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2">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2">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2">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2">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2">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2">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5">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2">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374</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5">
      <c r="A23" s="228" t="s">
        <v>375</v>
      </c>
      <c r="B23" s="937" t="s">
        <v>376</v>
      </c>
      <c r="C23" s="938"/>
      <c r="D23" s="938"/>
      <c r="E23" s="938"/>
      <c r="F23" s="938"/>
      <c r="G23" s="938"/>
      <c r="H23" s="938"/>
      <c r="I23" s="938"/>
      <c r="J23" s="938"/>
      <c r="K23" s="938"/>
      <c r="L23" s="938"/>
      <c r="M23" s="938"/>
      <c r="N23" s="938"/>
      <c r="O23" s="938"/>
      <c r="P23" s="948"/>
      <c r="Q23" s="1067">
        <v>28194</v>
      </c>
      <c r="R23" s="1061"/>
      <c r="S23" s="1061"/>
      <c r="T23" s="1061"/>
      <c r="U23" s="1061"/>
      <c r="V23" s="1061">
        <v>26819</v>
      </c>
      <c r="W23" s="1061"/>
      <c r="X23" s="1061"/>
      <c r="Y23" s="1061"/>
      <c r="Z23" s="1061"/>
      <c r="AA23" s="1061">
        <v>1375</v>
      </c>
      <c r="AB23" s="1061"/>
      <c r="AC23" s="1061"/>
      <c r="AD23" s="1061"/>
      <c r="AE23" s="1068"/>
      <c r="AF23" s="1069">
        <v>1035</v>
      </c>
      <c r="AG23" s="1061"/>
      <c r="AH23" s="1061"/>
      <c r="AI23" s="1061"/>
      <c r="AJ23" s="1070"/>
      <c r="AK23" s="1071"/>
      <c r="AL23" s="1072"/>
      <c r="AM23" s="1072"/>
      <c r="AN23" s="1072"/>
      <c r="AO23" s="1072"/>
      <c r="AP23" s="1061"/>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2">
      <c r="A24" s="1060" t="s">
        <v>377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5">
      <c r="A25" s="1059" t="s">
        <v>378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2">
      <c r="A26" s="995" t="s">
        <v>356</v>
      </c>
      <c r="B26" s="996"/>
      <c r="C26" s="996"/>
      <c r="D26" s="996"/>
      <c r="E26" s="996"/>
      <c r="F26" s="996"/>
      <c r="G26" s="996"/>
      <c r="H26" s="996"/>
      <c r="I26" s="996"/>
      <c r="J26" s="996"/>
      <c r="K26" s="996"/>
      <c r="L26" s="996"/>
      <c r="M26" s="996"/>
      <c r="N26" s="996"/>
      <c r="O26" s="996"/>
      <c r="P26" s="997"/>
      <c r="Q26" s="1001" t="s">
        <v>379</v>
      </c>
      <c r="R26" s="1002"/>
      <c r="S26" s="1002"/>
      <c r="T26" s="1002"/>
      <c r="U26" s="1003"/>
      <c r="V26" s="1001" t="s">
        <v>380</v>
      </c>
      <c r="W26" s="1002"/>
      <c r="X26" s="1002"/>
      <c r="Y26" s="1002"/>
      <c r="Z26" s="1003"/>
      <c r="AA26" s="1001" t="s">
        <v>381</v>
      </c>
      <c r="AB26" s="1002"/>
      <c r="AC26" s="1002"/>
      <c r="AD26" s="1002"/>
      <c r="AE26" s="1002"/>
      <c r="AF26" s="1055" t="s">
        <v>382</v>
      </c>
      <c r="AG26" s="1008"/>
      <c r="AH26" s="1008"/>
      <c r="AI26" s="1008"/>
      <c r="AJ26" s="1056"/>
      <c r="AK26" s="1002" t="s">
        <v>383</v>
      </c>
      <c r="AL26" s="1002"/>
      <c r="AM26" s="1002"/>
      <c r="AN26" s="1002"/>
      <c r="AO26" s="1003"/>
      <c r="AP26" s="1001" t="s">
        <v>384</v>
      </c>
      <c r="AQ26" s="1002"/>
      <c r="AR26" s="1002"/>
      <c r="AS26" s="1002"/>
      <c r="AT26" s="1003"/>
      <c r="AU26" s="1001" t="s">
        <v>385</v>
      </c>
      <c r="AV26" s="1002"/>
      <c r="AW26" s="1002"/>
      <c r="AX26" s="1002"/>
      <c r="AY26" s="1003"/>
      <c r="AZ26" s="1001" t="s">
        <v>386</v>
      </c>
      <c r="BA26" s="1002"/>
      <c r="BB26" s="1002"/>
      <c r="BC26" s="1002"/>
      <c r="BD26" s="1003"/>
      <c r="BE26" s="1001" t="s">
        <v>363</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5">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2">
      <c r="A28" s="230">
        <v>1</v>
      </c>
      <c r="B28" s="1047" t="s">
        <v>387</v>
      </c>
      <c r="C28" s="1048"/>
      <c r="D28" s="1048"/>
      <c r="E28" s="1048"/>
      <c r="F28" s="1048"/>
      <c r="G28" s="1048"/>
      <c r="H28" s="1048"/>
      <c r="I28" s="1048"/>
      <c r="J28" s="1048"/>
      <c r="K28" s="1048"/>
      <c r="L28" s="1048"/>
      <c r="M28" s="1048"/>
      <c r="N28" s="1048"/>
      <c r="O28" s="1048"/>
      <c r="P28" s="1049"/>
      <c r="Q28" s="1050">
        <v>4306</v>
      </c>
      <c r="R28" s="1051"/>
      <c r="S28" s="1051"/>
      <c r="T28" s="1051"/>
      <c r="U28" s="1051"/>
      <c r="V28" s="1051">
        <v>4291</v>
      </c>
      <c r="W28" s="1051"/>
      <c r="X28" s="1051"/>
      <c r="Y28" s="1051"/>
      <c r="Z28" s="1051"/>
      <c r="AA28" s="1051">
        <v>15</v>
      </c>
      <c r="AB28" s="1051"/>
      <c r="AC28" s="1051"/>
      <c r="AD28" s="1051"/>
      <c r="AE28" s="1052"/>
      <c r="AF28" s="1053">
        <v>15</v>
      </c>
      <c r="AG28" s="1051"/>
      <c r="AH28" s="1051"/>
      <c r="AI28" s="1051"/>
      <c r="AJ28" s="1054"/>
      <c r="AK28" s="1042">
        <v>343</v>
      </c>
      <c r="AL28" s="1043"/>
      <c r="AM28" s="1043"/>
      <c r="AN28" s="1043"/>
      <c r="AO28" s="1043"/>
      <c r="AP28" s="1043" t="s">
        <v>556</v>
      </c>
      <c r="AQ28" s="1043"/>
      <c r="AR28" s="1043"/>
      <c r="AS28" s="1043"/>
      <c r="AT28" s="1043"/>
      <c r="AU28" s="1043" t="s">
        <v>556</v>
      </c>
      <c r="AV28" s="1043"/>
      <c r="AW28" s="1043"/>
      <c r="AX28" s="1043"/>
      <c r="AY28" s="1043"/>
      <c r="AZ28" s="1044"/>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2">
      <c r="A29" s="230">
        <v>2</v>
      </c>
      <c r="B29" s="1030" t="s">
        <v>388</v>
      </c>
      <c r="C29" s="1031"/>
      <c r="D29" s="1031"/>
      <c r="E29" s="1031"/>
      <c r="F29" s="1031"/>
      <c r="G29" s="1031"/>
      <c r="H29" s="1031"/>
      <c r="I29" s="1031"/>
      <c r="J29" s="1031"/>
      <c r="K29" s="1031"/>
      <c r="L29" s="1031"/>
      <c r="M29" s="1031"/>
      <c r="N29" s="1031"/>
      <c r="O29" s="1031"/>
      <c r="P29" s="1032"/>
      <c r="Q29" s="1038">
        <v>5580</v>
      </c>
      <c r="R29" s="1039"/>
      <c r="S29" s="1039"/>
      <c r="T29" s="1039"/>
      <c r="U29" s="1039"/>
      <c r="V29" s="1039">
        <v>5237</v>
      </c>
      <c r="W29" s="1039"/>
      <c r="X29" s="1039"/>
      <c r="Y29" s="1039"/>
      <c r="Z29" s="1039"/>
      <c r="AA29" s="1039">
        <v>343</v>
      </c>
      <c r="AB29" s="1039"/>
      <c r="AC29" s="1039"/>
      <c r="AD29" s="1039"/>
      <c r="AE29" s="1040"/>
      <c r="AF29" s="1035">
        <v>343</v>
      </c>
      <c r="AG29" s="1036"/>
      <c r="AH29" s="1036"/>
      <c r="AI29" s="1036"/>
      <c r="AJ29" s="1037"/>
      <c r="AK29" s="980">
        <v>794</v>
      </c>
      <c r="AL29" s="971"/>
      <c r="AM29" s="971"/>
      <c r="AN29" s="971"/>
      <c r="AO29" s="971"/>
      <c r="AP29" s="971" t="s">
        <v>556</v>
      </c>
      <c r="AQ29" s="971"/>
      <c r="AR29" s="971"/>
      <c r="AS29" s="971"/>
      <c r="AT29" s="971"/>
      <c r="AU29" s="971" t="s">
        <v>556</v>
      </c>
      <c r="AV29" s="971"/>
      <c r="AW29" s="971"/>
      <c r="AX29" s="971"/>
      <c r="AY29" s="971"/>
      <c r="AZ29" s="1041"/>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2">
      <c r="A30" s="230">
        <v>3</v>
      </c>
      <c r="B30" s="1030" t="s">
        <v>389</v>
      </c>
      <c r="C30" s="1031"/>
      <c r="D30" s="1031"/>
      <c r="E30" s="1031"/>
      <c r="F30" s="1031"/>
      <c r="G30" s="1031"/>
      <c r="H30" s="1031"/>
      <c r="I30" s="1031"/>
      <c r="J30" s="1031"/>
      <c r="K30" s="1031"/>
      <c r="L30" s="1031"/>
      <c r="M30" s="1031"/>
      <c r="N30" s="1031"/>
      <c r="O30" s="1031"/>
      <c r="P30" s="1032"/>
      <c r="Q30" s="1038">
        <v>1025</v>
      </c>
      <c r="R30" s="1039"/>
      <c r="S30" s="1039"/>
      <c r="T30" s="1039"/>
      <c r="U30" s="1039"/>
      <c r="V30" s="1039">
        <v>1012</v>
      </c>
      <c r="W30" s="1039"/>
      <c r="X30" s="1039"/>
      <c r="Y30" s="1039"/>
      <c r="Z30" s="1039"/>
      <c r="AA30" s="1039">
        <v>13</v>
      </c>
      <c r="AB30" s="1039"/>
      <c r="AC30" s="1039"/>
      <c r="AD30" s="1039"/>
      <c r="AE30" s="1040"/>
      <c r="AF30" s="1035">
        <v>13</v>
      </c>
      <c r="AG30" s="1036"/>
      <c r="AH30" s="1036"/>
      <c r="AI30" s="1036"/>
      <c r="AJ30" s="1037"/>
      <c r="AK30" s="980">
        <v>156</v>
      </c>
      <c r="AL30" s="971"/>
      <c r="AM30" s="971"/>
      <c r="AN30" s="971"/>
      <c r="AO30" s="971"/>
      <c r="AP30" s="971" t="s">
        <v>556</v>
      </c>
      <c r="AQ30" s="971"/>
      <c r="AR30" s="971"/>
      <c r="AS30" s="971"/>
      <c r="AT30" s="971"/>
      <c r="AU30" s="971" t="s">
        <v>556</v>
      </c>
      <c r="AV30" s="971"/>
      <c r="AW30" s="971"/>
      <c r="AX30" s="971"/>
      <c r="AY30" s="971"/>
      <c r="AZ30" s="1041"/>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2">
      <c r="A31" s="230">
        <v>4</v>
      </c>
      <c r="B31" s="1030" t="s">
        <v>390</v>
      </c>
      <c r="C31" s="1031"/>
      <c r="D31" s="1031"/>
      <c r="E31" s="1031"/>
      <c r="F31" s="1031"/>
      <c r="G31" s="1031"/>
      <c r="H31" s="1031"/>
      <c r="I31" s="1031"/>
      <c r="J31" s="1031"/>
      <c r="K31" s="1031"/>
      <c r="L31" s="1031"/>
      <c r="M31" s="1031"/>
      <c r="N31" s="1031"/>
      <c r="O31" s="1031"/>
      <c r="P31" s="1032"/>
      <c r="Q31" s="1038">
        <v>1149</v>
      </c>
      <c r="R31" s="1039"/>
      <c r="S31" s="1039"/>
      <c r="T31" s="1039"/>
      <c r="U31" s="1039"/>
      <c r="V31" s="1039">
        <v>1044</v>
      </c>
      <c r="W31" s="1039"/>
      <c r="X31" s="1039"/>
      <c r="Y31" s="1039"/>
      <c r="Z31" s="1039"/>
      <c r="AA31" s="1039">
        <v>105</v>
      </c>
      <c r="AB31" s="1039"/>
      <c r="AC31" s="1039"/>
      <c r="AD31" s="1039"/>
      <c r="AE31" s="1040"/>
      <c r="AF31" s="1035">
        <v>1059</v>
      </c>
      <c r="AG31" s="1036"/>
      <c r="AH31" s="1036"/>
      <c r="AI31" s="1036"/>
      <c r="AJ31" s="1037"/>
      <c r="AK31" s="980">
        <v>22</v>
      </c>
      <c r="AL31" s="971"/>
      <c r="AM31" s="971"/>
      <c r="AN31" s="971"/>
      <c r="AO31" s="971"/>
      <c r="AP31" s="971">
        <v>5032</v>
      </c>
      <c r="AQ31" s="971"/>
      <c r="AR31" s="971"/>
      <c r="AS31" s="971"/>
      <c r="AT31" s="971"/>
      <c r="AU31" s="971">
        <v>111</v>
      </c>
      <c r="AV31" s="971"/>
      <c r="AW31" s="971"/>
      <c r="AX31" s="971"/>
      <c r="AY31" s="971"/>
      <c r="AZ31" s="1041" t="s">
        <v>556</v>
      </c>
      <c r="BA31" s="1041"/>
      <c r="BB31" s="1041"/>
      <c r="BC31" s="1041"/>
      <c r="BD31" s="1041"/>
      <c r="BE31" s="972" t="s">
        <v>391</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2">
      <c r="A32" s="230">
        <v>5</v>
      </c>
      <c r="B32" s="1030" t="s">
        <v>392</v>
      </c>
      <c r="C32" s="1031"/>
      <c r="D32" s="1031"/>
      <c r="E32" s="1031"/>
      <c r="F32" s="1031"/>
      <c r="G32" s="1031"/>
      <c r="H32" s="1031"/>
      <c r="I32" s="1031"/>
      <c r="J32" s="1031"/>
      <c r="K32" s="1031"/>
      <c r="L32" s="1031"/>
      <c r="M32" s="1031"/>
      <c r="N32" s="1031"/>
      <c r="O32" s="1031"/>
      <c r="P32" s="1032"/>
      <c r="Q32" s="1038">
        <v>1776</v>
      </c>
      <c r="R32" s="1039"/>
      <c r="S32" s="1039"/>
      <c r="T32" s="1039"/>
      <c r="U32" s="1039"/>
      <c r="V32" s="1039">
        <v>1735</v>
      </c>
      <c r="W32" s="1039"/>
      <c r="X32" s="1039"/>
      <c r="Y32" s="1039"/>
      <c r="Z32" s="1039"/>
      <c r="AA32" s="1039">
        <v>40</v>
      </c>
      <c r="AB32" s="1039"/>
      <c r="AC32" s="1039"/>
      <c r="AD32" s="1039"/>
      <c r="AE32" s="1040"/>
      <c r="AF32" s="1035">
        <v>366</v>
      </c>
      <c r="AG32" s="1036"/>
      <c r="AH32" s="1036"/>
      <c r="AI32" s="1036"/>
      <c r="AJ32" s="1037"/>
      <c r="AK32" s="980">
        <v>1037</v>
      </c>
      <c r="AL32" s="971"/>
      <c r="AM32" s="971"/>
      <c r="AN32" s="971"/>
      <c r="AO32" s="971"/>
      <c r="AP32" s="971">
        <v>15364</v>
      </c>
      <c r="AQ32" s="971"/>
      <c r="AR32" s="971"/>
      <c r="AS32" s="971"/>
      <c r="AT32" s="971"/>
      <c r="AU32" s="971">
        <v>12199</v>
      </c>
      <c r="AV32" s="971"/>
      <c r="AW32" s="971"/>
      <c r="AX32" s="971"/>
      <c r="AY32" s="971"/>
      <c r="AZ32" s="1041" t="s">
        <v>556</v>
      </c>
      <c r="BA32" s="1041"/>
      <c r="BB32" s="1041"/>
      <c r="BC32" s="1041"/>
      <c r="BD32" s="1041"/>
      <c r="BE32" s="972" t="s">
        <v>391</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2">
      <c r="A33" s="230">
        <v>6</v>
      </c>
      <c r="B33" s="1030" t="s">
        <v>393</v>
      </c>
      <c r="C33" s="1031"/>
      <c r="D33" s="1031"/>
      <c r="E33" s="1031"/>
      <c r="F33" s="1031"/>
      <c r="G33" s="1031"/>
      <c r="H33" s="1031"/>
      <c r="I33" s="1031"/>
      <c r="J33" s="1031"/>
      <c r="K33" s="1031"/>
      <c r="L33" s="1031"/>
      <c r="M33" s="1031"/>
      <c r="N33" s="1031"/>
      <c r="O33" s="1031"/>
      <c r="P33" s="1032"/>
      <c r="Q33" s="1038">
        <v>463</v>
      </c>
      <c r="R33" s="1039"/>
      <c r="S33" s="1039"/>
      <c r="T33" s="1039"/>
      <c r="U33" s="1039"/>
      <c r="V33" s="1039">
        <v>831</v>
      </c>
      <c r="W33" s="1039"/>
      <c r="X33" s="1039"/>
      <c r="Y33" s="1039"/>
      <c r="Z33" s="1039"/>
      <c r="AA33" s="1039">
        <v>-368</v>
      </c>
      <c r="AB33" s="1039"/>
      <c r="AC33" s="1039"/>
      <c r="AD33" s="1039"/>
      <c r="AE33" s="1040"/>
      <c r="AF33" s="1035">
        <v>126</v>
      </c>
      <c r="AG33" s="1036"/>
      <c r="AH33" s="1036"/>
      <c r="AI33" s="1036"/>
      <c r="AJ33" s="1037"/>
      <c r="AK33" s="980">
        <v>246</v>
      </c>
      <c r="AL33" s="971"/>
      <c r="AM33" s="971"/>
      <c r="AN33" s="971"/>
      <c r="AO33" s="971"/>
      <c r="AP33" s="971">
        <v>4384</v>
      </c>
      <c r="AQ33" s="971"/>
      <c r="AR33" s="971"/>
      <c r="AS33" s="971"/>
      <c r="AT33" s="971"/>
      <c r="AU33" s="971">
        <v>4384</v>
      </c>
      <c r="AV33" s="971"/>
      <c r="AW33" s="971"/>
      <c r="AX33" s="971"/>
      <c r="AY33" s="971"/>
      <c r="AZ33" s="1041" t="s">
        <v>556</v>
      </c>
      <c r="BA33" s="1041"/>
      <c r="BB33" s="1041"/>
      <c r="BC33" s="1041"/>
      <c r="BD33" s="1041"/>
      <c r="BE33" s="972" t="s">
        <v>391</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2">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2">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2">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2">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2">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2">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2">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2">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2">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2">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2">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2">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2">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2">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2">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2">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2">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2">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2">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2">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2">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2">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2">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2">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2">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2">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2">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5">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2">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394</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5">
      <c r="A63" s="228" t="s">
        <v>375</v>
      </c>
      <c r="B63" s="937" t="s">
        <v>395</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1922</v>
      </c>
      <c r="AG63" s="959"/>
      <c r="AH63" s="959"/>
      <c r="AI63" s="959"/>
      <c r="AJ63" s="1022"/>
      <c r="AK63" s="1023"/>
      <c r="AL63" s="963"/>
      <c r="AM63" s="963"/>
      <c r="AN63" s="963"/>
      <c r="AO63" s="963"/>
      <c r="AP63" s="959">
        <v>24780</v>
      </c>
      <c r="AQ63" s="959"/>
      <c r="AR63" s="959"/>
      <c r="AS63" s="959"/>
      <c r="AT63" s="959"/>
      <c r="AU63" s="959">
        <v>16694</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5">
      <c r="A65" s="220" t="s">
        <v>396</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2">
      <c r="A66" s="995" t="s">
        <v>397</v>
      </c>
      <c r="B66" s="996"/>
      <c r="C66" s="996"/>
      <c r="D66" s="996"/>
      <c r="E66" s="996"/>
      <c r="F66" s="996"/>
      <c r="G66" s="996"/>
      <c r="H66" s="996"/>
      <c r="I66" s="996"/>
      <c r="J66" s="996"/>
      <c r="K66" s="996"/>
      <c r="L66" s="996"/>
      <c r="M66" s="996"/>
      <c r="N66" s="996"/>
      <c r="O66" s="996"/>
      <c r="P66" s="997"/>
      <c r="Q66" s="1001" t="s">
        <v>379</v>
      </c>
      <c r="R66" s="1002"/>
      <c r="S66" s="1002"/>
      <c r="T66" s="1002"/>
      <c r="U66" s="1003"/>
      <c r="V66" s="1001" t="s">
        <v>380</v>
      </c>
      <c r="W66" s="1002"/>
      <c r="X66" s="1002"/>
      <c r="Y66" s="1002"/>
      <c r="Z66" s="1003"/>
      <c r="AA66" s="1001" t="s">
        <v>381</v>
      </c>
      <c r="AB66" s="1002"/>
      <c r="AC66" s="1002"/>
      <c r="AD66" s="1002"/>
      <c r="AE66" s="1003"/>
      <c r="AF66" s="1007" t="s">
        <v>382</v>
      </c>
      <c r="AG66" s="1008"/>
      <c r="AH66" s="1008"/>
      <c r="AI66" s="1008"/>
      <c r="AJ66" s="1009"/>
      <c r="AK66" s="1001" t="s">
        <v>383</v>
      </c>
      <c r="AL66" s="996"/>
      <c r="AM66" s="996"/>
      <c r="AN66" s="996"/>
      <c r="AO66" s="997"/>
      <c r="AP66" s="1001" t="s">
        <v>384</v>
      </c>
      <c r="AQ66" s="1002"/>
      <c r="AR66" s="1002"/>
      <c r="AS66" s="1002"/>
      <c r="AT66" s="1003"/>
      <c r="AU66" s="1001" t="s">
        <v>398</v>
      </c>
      <c r="AV66" s="1002"/>
      <c r="AW66" s="1002"/>
      <c r="AX66" s="1002"/>
      <c r="AY66" s="1003"/>
      <c r="AZ66" s="1001" t="s">
        <v>363</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5">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2">
      <c r="A68" s="224">
        <v>1</v>
      </c>
      <c r="B68" s="985" t="s">
        <v>544</v>
      </c>
      <c r="C68" s="986"/>
      <c r="D68" s="986"/>
      <c r="E68" s="986"/>
      <c r="F68" s="986"/>
      <c r="G68" s="986"/>
      <c r="H68" s="986"/>
      <c r="I68" s="986"/>
      <c r="J68" s="986"/>
      <c r="K68" s="986"/>
      <c r="L68" s="986"/>
      <c r="M68" s="986"/>
      <c r="N68" s="986"/>
      <c r="O68" s="986"/>
      <c r="P68" s="987"/>
      <c r="Q68" s="988">
        <v>12442</v>
      </c>
      <c r="R68" s="982"/>
      <c r="S68" s="982"/>
      <c r="T68" s="982"/>
      <c r="U68" s="982"/>
      <c r="V68" s="982">
        <v>12373</v>
      </c>
      <c r="W68" s="982"/>
      <c r="X68" s="982"/>
      <c r="Y68" s="982"/>
      <c r="Z68" s="982"/>
      <c r="AA68" s="982">
        <v>69</v>
      </c>
      <c r="AB68" s="982"/>
      <c r="AC68" s="982"/>
      <c r="AD68" s="982"/>
      <c r="AE68" s="982"/>
      <c r="AF68" s="982">
        <v>69</v>
      </c>
      <c r="AG68" s="982"/>
      <c r="AH68" s="982"/>
      <c r="AI68" s="982"/>
      <c r="AJ68" s="982"/>
      <c r="AK68" s="982">
        <v>0</v>
      </c>
      <c r="AL68" s="982"/>
      <c r="AM68" s="982"/>
      <c r="AN68" s="982"/>
      <c r="AO68" s="982"/>
      <c r="AP68" s="982">
        <v>4577</v>
      </c>
      <c r="AQ68" s="982"/>
      <c r="AR68" s="982"/>
      <c r="AS68" s="982"/>
      <c r="AT68" s="982"/>
      <c r="AU68" s="982">
        <v>360</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2">
      <c r="A69" s="226">
        <v>2</v>
      </c>
      <c r="B69" s="974" t="s">
        <v>545</v>
      </c>
      <c r="C69" s="975"/>
      <c r="D69" s="975"/>
      <c r="E69" s="975"/>
      <c r="F69" s="975"/>
      <c r="G69" s="975"/>
      <c r="H69" s="975"/>
      <c r="I69" s="975"/>
      <c r="J69" s="975"/>
      <c r="K69" s="975"/>
      <c r="L69" s="975"/>
      <c r="M69" s="975"/>
      <c r="N69" s="975"/>
      <c r="O69" s="975"/>
      <c r="P69" s="976"/>
      <c r="Q69" s="977">
        <v>1174</v>
      </c>
      <c r="R69" s="971"/>
      <c r="S69" s="971"/>
      <c r="T69" s="971"/>
      <c r="U69" s="971"/>
      <c r="V69" s="971">
        <v>973</v>
      </c>
      <c r="W69" s="971"/>
      <c r="X69" s="971"/>
      <c r="Y69" s="971"/>
      <c r="Z69" s="971"/>
      <c r="AA69" s="971">
        <v>201</v>
      </c>
      <c r="AB69" s="971"/>
      <c r="AC69" s="971"/>
      <c r="AD69" s="971"/>
      <c r="AE69" s="971"/>
      <c r="AF69" s="971">
        <v>201</v>
      </c>
      <c r="AG69" s="971"/>
      <c r="AH69" s="971"/>
      <c r="AI69" s="971"/>
      <c r="AJ69" s="971"/>
      <c r="AK69" s="971" t="s">
        <v>556</v>
      </c>
      <c r="AL69" s="971"/>
      <c r="AM69" s="971"/>
      <c r="AN69" s="971"/>
      <c r="AO69" s="971"/>
      <c r="AP69" s="971">
        <v>1672</v>
      </c>
      <c r="AQ69" s="971"/>
      <c r="AR69" s="971"/>
      <c r="AS69" s="971"/>
      <c r="AT69" s="971"/>
      <c r="AU69" s="971">
        <v>217</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2">
      <c r="A70" s="226">
        <v>3</v>
      </c>
      <c r="B70" s="974" t="s">
        <v>546</v>
      </c>
      <c r="C70" s="975"/>
      <c r="D70" s="975"/>
      <c r="E70" s="975"/>
      <c r="F70" s="975"/>
      <c r="G70" s="975"/>
      <c r="H70" s="975"/>
      <c r="I70" s="975"/>
      <c r="J70" s="975"/>
      <c r="K70" s="975"/>
      <c r="L70" s="975"/>
      <c r="M70" s="975"/>
      <c r="N70" s="975"/>
      <c r="O70" s="975"/>
      <c r="P70" s="976"/>
      <c r="Q70" s="977">
        <v>476</v>
      </c>
      <c r="R70" s="971"/>
      <c r="S70" s="971"/>
      <c r="T70" s="971"/>
      <c r="U70" s="971"/>
      <c r="V70" s="971">
        <v>472</v>
      </c>
      <c r="W70" s="971"/>
      <c r="X70" s="971"/>
      <c r="Y70" s="971"/>
      <c r="Z70" s="971"/>
      <c r="AA70" s="971">
        <v>4</v>
      </c>
      <c r="AB70" s="971"/>
      <c r="AC70" s="971"/>
      <c r="AD70" s="971"/>
      <c r="AE70" s="971"/>
      <c r="AF70" s="971">
        <v>4</v>
      </c>
      <c r="AG70" s="971"/>
      <c r="AH70" s="971"/>
      <c r="AI70" s="971"/>
      <c r="AJ70" s="971"/>
      <c r="AK70" s="971">
        <v>6</v>
      </c>
      <c r="AL70" s="971"/>
      <c r="AM70" s="971"/>
      <c r="AN70" s="971"/>
      <c r="AO70" s="971"/>
      <c r="AP70" s="971">
        <v>142</v>
      </c>
      <c r="AQ70" s="971"/>
      <c r="AR70" s="971"/>
      <c r="AS70" s="971"/>
      <c r="AT70" s="971"/>
      <c r="AU70" s="971">
        <v>14</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2">
      <c r="A71" s="226">
        <v>4</v>
      </c>
      <c r="B71" s="974" t="s">
        <v>547</v>
      </c>
      <c r="C71" s="975"/>
      <c r="D71" s="975"/>
      <c r="E71" s="975"/>
      <c r="F71" s="975"/>
      <c r="G71" s="975"/>
      <c r="H71" s="975"/>
      <c r="I71" s="975"/>
      <c r="J71" s="975"/>
      <c r="K71" s="975"/>
      <c r="L71" s="975"/>
      <c r="M71" s="975"/>
      <c r="N71" s="975"/>
      <c r="O71" s="975"/>
      <c r="P71" s="976"/>
      <c r="Q71" s="977">
        <v>93</v>
      </c>
      <c r="R71" s="971"/>
      <c r="S71" s="971"/>
      <c r="T71" s="971"/>
      <c r="U71" s="971"/>
      <c r="V71" s="971">
        <v>82</v>
      </c>
      <c r="W71" s="971"/>
      <c r="X71" s="971"/>
      <c r="Y71" s="971"/>
      <c r="Z71" s="971"/>
      <c r="AA71" s="971">
        <v>11</v>
      </c>
      <c r="AB71" s="971"/>
      <c r="AC71" s="971"/>
      <c r="AD71" s="971"/>
      <c r="AE71" s="971"/>
      <c r="AF71" s="971">
        <v>11</v>
      </c>
      <c r="AG71" s="971"/>
      <c r="AH71" s="971"/>
      <c r="AI71" s="971"/>
      <c r="AJ71" s="971"/>
      <c r="AK71" s="971" t="s">
        <v>556</v>
      </c>
      <c r="AL71" s="971"/>
      <c r="AM71" s="971"/>
      <c r="AN71" s="971"/>
      <c r="AO71" s="971"/>
      <c r="AP71" s="971" t="s">
        <v>556</v>
      </c>
      <c r="AQ71" s="971"/>
      <c r="AR71" s="971"/>
      <c r="AS71" s="971"/>
      <c r="AT71" s="971"/>
      <c r="AU71" s="971" t="s">
        <v>556</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2">
      <c r="A72" s="226">
        <v>5</v>
      </c>
      <c r="B72" s="974" t="s">
        <v>548</v>
      </c>
      <c r="C72" s="975"/>
      <c r="D72" s="975"/>
      <c r="E72" s="975"/>
      <c r="F72" s="975"/>
      <c r="G72" s="975"/>
      <c r="H72" s="975"/>
      <c r="I72" s="975"/>
      <c r="J72" s="975"/>
      <c r="K72" s="975"/>
      <c r="L72" s="975"/>
      <c r="M72" s="975"/>
      <c r="N72" s="975"/>
      <c r="O72" s="975"/>
      <c r="P72" s="976"/>
      <c r="Q72" s="977">
        <v>483</v>
      </c>
      <c r="R72" s="971"/>
      <c r="S72" s="971"/>
      <c r="T72" s="971"/>
      <c r="U72" s="971"/>
      <c r="V72" s="971">
        <v>397</v>
      </c>
      <c r="W72" s="971"/>
      <c r="X72" s="971"/>
      <c r="Y72" s="971"/>
      <c r="Z72" s="971"/>
      <c r="AA72" s="971">
        <v>87</v>
      </c>
      <c r="AB72" s="971"/>
      <c r="AC72" s="971"/>
      <c r="AD72" s="971"/>
      <c r="AE72" s="971"/>
      <c r="AF72" s="971">
        <v>87</v>
      </c>
      <c r="AG72" s="971"/>
      <c r="AH72" s="971"/>
      <c r="AI72" s="971"/>
      <c r="AJ72" s="971"/>
      <c r="AK72" s="971">
        <v>93</v>
      </c>
      <c r="AL72" s="971"/>
      <c r="AM72" s="971"/>
      <c r="AN72" s="971"/>
      <c r="AO72" s="971"/>
      <c r="AP72" s="971" t="s">
        <v>556</v>
      </c>
      <c r="AQ72" s="971"/>
      <c r="AR72" s="971"/>
      <c r="AS72" s="971"/>
      <c r="AT72" s="971"/>
      <c r="AU72" s="971" t="s">
        <v>556</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2">
      <c r="A73" s="226">
        <v>6</v>
      </c>
      <c r="B73" s="974" t="s">
        <v>549</v>
      </c>
      <c r="C73" s="975"/>
      <c r="D73" s="975"/>
      <c r="E73" s="975"/>
      <c r="F73" s="975"/>
      <c r="G73" s="975"/>
      <c r="H73" s="975"/>
      <c r="I73" s="975"/>
      <c r="J73" s="975"/>
      <c r="K73" s="975"/>
      <c r="L73" s="975"/>
      <c r="M73" s="975"/>
      <c r="N73" s="975"/>
      <c r="O73" s="975"/>
      <c r="P73" s="976"/>
      <c r="Q73" s="977">
        <v>5552</v>
      </c>
      <c r="R73" s="971"/>
      <c r="S73" s="971"/>
      <c r="T73" s="971"/>
      <c r="U73" s="971"/>
      <c r="V73" s="971">
        <v>4641</v>
      </c>
      <c r="W73" s="971"/>
      <c r="X73" s="971"/>
      <c r="Y73" s="971"/>
      <c r="Z73" s="971"/>
      <c r="AA73" s="971">
        <v>912</v>
      </c>
      <c r="AB73" s="971"/>
      <c r="AC73" s="971"/>
      <c r="AD73" s="971"/>
      <c r="AE73" s="971"/>
      <c r="AF73" s="971">
        <v>912</v>
      </c>
      <c r="AG73" s="971"/>
      <c r="AH73" s="971"/>
      <c r="AI73" s="971"/>
      <c r="AJ73" s="971"/>
      <c r="AK73" s="971">
        <v>0</v>
      </c>
      <c r="AL73" s="971"/>
      <c r="AM73" s="971"/>
      <c r="AN73" s="971"/>
      <c r="AO73" s="971"/>
      <c r="AP73" s="971" t="s">
        <v>556</v>
      </c>
      <c r="AQ73" s="971"/>
      <c r="AR73" s="971"/>
      <c r="AS73" s="971"/>
      <c r="AT73" s="971"/>
      <c r="AU73" s="971" t="s">
        <v>556</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2">
      <c r="A74" s="226">
        <v>7</v>
      </c>
      <c r="B74" s="974" t="s">
        <v>550</v>
      </c>
      <c r="C74" s="975"/>
      <c r="D74" s="975"/>
      <c r="E74" s="975"/>
      <c r="F74" s="975"/>
      <c r="G74" s="975"/>
      <c r="H74" s="975"/>
      <c r="I74" s="975"/>
      <c r="J74" s="975"/>
      <c r="K74" s="975"/>
      <c r="L74" s="975"/>
      <c r="M74" s="975"/>
      <c r="N74" s="975"/>
      <c r="O74" s="975"/>
      <c r="P74" s="976"/>
      <c r="Q74" s="977">
        <v>1491</v>
      </c>
      <c r="R74" s="971"/>
      <c r="S74" s="971"/>
      <c r="T74" s="971"/>
      <c r="U74" s="971"/>
      <c r="V74" s="971">
        <v>1487</v>
      </c>
      <c r="W74" s="971"/>
      <c r="X74" s="971"/>
      <c r="Y74" s="971"/>
      <c r="Z74" s="971"/>
      <c r="AA74" s="971">
        <v>3</v>
      </c>
      <c r="AB74" s="971"/>
      <c r="AC74" s="971"/>
      <c r="AD74" s="971"/>
      <c r="AE74" s="971"/>
      <c r="AF74" s="971">
        <v>3</v>
      </c>
      <c r="AG74" s="971"/>
      <c r="AH74" s="971"/>
      <c r="AI74" s="971"/>
      <c r="AJ74" s="971"/>
      <c r="AK74" s="971">
        <v>41</v>
      </c>
      <c r="AL74" s="971"/>
      <c r="AM74" s="971"/>
      <c r="AN74" s="971"/>
      <c r="AO74" s="971"/>
      <c r="AP74" s="971" t="s">
        <v>556</v>
      </c>
      <c r="AQ74" s="971"/>
      <c r="AR74" s="971"/>
      <c r="AS74" s="971"/>
      <c r="AT74" s="971"/>
      <c r="AU74" s="971" t="s">
        <v>556</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2">
      <c r="A75" s="226">
        <v>8</v>
      </c>
      <c r="B75" s="974" t="s">
        <v>551</v>
      </c>
      <c r="C75" s="975"/>
      <c r="D75" s="975"/>
      <c r="E75" s="975"/>
      <c r="F75" s="975"/>
      <c r="G75" s="975"/>
      <c r="H75" s="975"/>
      <c r="I75" s="975"/>
      <c r="J75" s="975"/>
      <c r="K75" s="975"/>
      <c r="L75" s="975"/>
      <c r="M75" s="975"/>
      <c r="N75" s="975"/>
      <c r="O75" s="975"/>
      <c r="P75" s="976"/>
      <c r="Q75" s="978">
        <v>8</v>
      </c>
      <c r="R75" s="979"/>
      <c r="S75" s="979"/>
      <c r="T75" s="979"/>
      <c r="U75" s="980"/>
      <c r="V75" s="981">
        <v>7</v>
      </c>
      <c r="W75" s="979"/>
      <c r="X75" s="979"/>
      <c r="Y75" s="979"/>
      <c r="Z75" s="980"/>
      <c r="AA75" s="981">
        <v>0</v>
      </c>
      <c r="AB75" s="979"/>
      <c r="AC75" s="979"/>
      <c r="AD75" s="979"/>
      <c r="AE75" s="980"/>
      <c r="AF75" s="981">
        <v>0</v>
      </c>
      <c r="AG75" s="979"/>
      <c r="AH75" s="979"/>
      <c r="AI75" s="979"/>
      <c r="AJ75" s="980"/>
      <c r="AK75" s="981">
        <v>5</v>
      </c>
      <c r="AL75" s="979"/>
      <c r="AM75" s="979"/>
      <c r="AN75" s="979"/>
      <c r="AO75" s="980"/>
      <c r="AP75" s="981" t="s">
        <v>556</v>
      </c>
      <c r="AQ75" s="979"/>
      <c r="AR75" s="979"/>
      <c r="AS75" s="979"/>
      <c r="AT75" s="980"/>
      <c r="AU75" s="981" t="s">
        <v>556</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2">
      <c r="A76" s="226">
        <v>9</v>
      </c>
      <c r="B76" s="974" t="s">
        <v>552</v>
      </c>
      <c r="C76" s="975"/>
      <c r="D76" s="975"/>
      <c r="E76" s="975"/>
      <c r="F76" s="975"/>
      <c r="G76" s="975"/>
      <c r="H76" s="975"/>
      <c r="I76" s="975"/>
      <c r="J76" s="975"/>
      <c r="K76" s="975"/>
      <c r="L76" s="975"/>
      <c r="M76" s="975"/>
      <c r="N76" s="975"/>
      <c r="O76" s="975"/>
      <c r="P76" s="976"/>
      <c r="Q76" s="978">
        <v>33</v>
      </c>
      <c r="R76" s="979"/>
      <c r="S76" s="979"/>
      <c r="T76" s="979"/>
      <c r="U76" s="980"/>
      <c r="V76" s="981">
        <v>17</v>
      </c>
      <c r="W76" s="979"/>
      <c r="X76" s="979"/>
      <c r="Y76" s="979"/>
      <c r="Z76" s="980"/>
      <c r="AA76" s="981">
        <v>17</v>
      </c>
      <c r="AB76" s="979"/>
      <c r="AC76" s="979"/>
      <c r="AD76" s="979"/>
      <c r="AE76" s="980"/>
      <c r="AF76" s="981">
        <v>17</v>
      </c>
      <c r="AG76" s="979"/>
      <c r="AH76" s="979"/>
      <c r="AI76" s="979"/>
      <c r="AJ76" s="980"/>
      <c r="AK76" s="981">
        <v>23</v>
      </c>
      <c r="AL76" s="979"/>
      <c r="AM76" s="979"/>
      <c r="AN76" s="979"/>
      <c r="AO76" s="980"/>
      <c r="AP76" s="981" t="s">
        <v>556</v>
      </c>
      <c r="AQ76" s="979"/>
      <c r="AR76" s="979"/>
      <c r="AS76" s="979"/>
      <c r="AT76" s="980"/>
      <c r="AU76" s="981" t="s">
        <v>556</v>
      </c>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2">
      <c r="A77" s="226">
        <v>10</v>
      </c>
      <c r="B77" s="974" t="s">
        <v>553</v>
      </c>
      <c r="C77" s="975"/>
      <c r="D77" s="975"/>
      <c r="E77" s="975"/>
      <c r="F77" s="975"/>
      <c r="G77" s="975"/>
      <c r="H77" s="975"/>
      <c r="I77" s="975"/>
      <c r="J77" s="975"/>
      <c r="K77" s="975"/>
      <c r="L77" s="975"/>
      <c r="M77" s="975"/>
      <c r="N77" s="975"/>
      <c r="O77" s="975"/>
      <c r="P77" s="976"/>
      <c r="Q77" s="978">
        <v>772</v>
      </c>
      <c r="R77" s="979"/>
      <c r="S77" s="979"/>
      <c r="T77" s="979"/>
      <c r="U77" s="980"/>
      <c r="V77" s="981">
        <v>728</v>
      </c>
      <c r="W77" s="979"/>
      <c r="X77" s="979"/>
      <c r="Y77" s="979"/>
      <c r="Z77" s="980"/>
      <c r="AA77" s="981">
        <v>44</v>
      </c>
      <c r="AB77" s="979"/>
      <c r="AC77" s="979"/>
      <c r="AD77" s="979"/>
      <c r="AE77" s="980"/>
      <c r="AF77" s="981">
        <v>44</v>
      </c>
      <c r="AG77" s="979"/>
      <c r="AH77" s="979"/>
      <c r="AI77" s="979"/>
      <c r="AJ77" s="980"/>
      <c r="AK77" s="981">
        <v>315</v>
      </c>
      <c r="AL77" s="979"/>
      <c r="AM77" s="979"/>
      <c r="AN77" s="979"/>
      <c r="AO77" s="980"/>
      <c r="AP77" s="981" t="s">
        <v>556</v>
      </c>
      <c r="AQ77" s="979"/>
      <c r="AR77" s="979"/>
      <c r="AS77" s="979"/>
      <c r="AT77" s="980"/>
      <c r="AU77" s="981" t="s">
        <v>556</v>
      </c>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2">
      <c r="A78" s="226">
        <v>11</v>
      </c>
      <c r="B78" s="974" t="s">
        <v>554</v>
      </c>
      <c r="C78" s="975"/>
      <c r="D78" s="975"/>
      <c r="E78" s="975"/>
      <c r="F78" s="975"/>
      <c r="G78" s="975"/>
      <c r="H78" s="975"/>
      <c r="I78" s="975"/>
      <c r="J78" s="975"/>
      <c r="K78" s="975"/>
      <c r="L78" s="975"/>
      <c r="M78" s="975"/>
      <c r="N78" s="975"/>
      <c r="O78" s="975"/>
      <c r="P78" s="976"/>
      <c r="Q78" s="977">
        <v>1876</v>
      </c>
      <c r="R78" s="971"/>
      <c r="S78" s="971"/>
      <c r="T78" s="971"/>
      <c r="U78" s="971"/>
      <c r="V78" s="971">
        <v>1810</v>
      </c>
      <c r="W78" s="971"/>
      <c r="X78" s="971"/>
      <c r="Y78" s="971"/>
      <c r="Z78" s="971"/>
      <c r="AA78" s="971">
        <v>66</v>
      </c>
      <c r="AB78" s="971"/>
      <c r="AC78" s="971"/>
      <c r="AD78" s="971"/>
      <c r="AE78" s="971"/>
      <c r="AF78" s="971">
        <v>66</v>
      </c>
      <c r="AG78" s="971"/>
      <c r="AH78" s="971"/>
      <c r="AI78" s="971"/>
      <c r="AJ78" s="971"/>
      <c r="AK78" s="971" t="s">
        <v>556</v>
      </c>
      <c r="AL78" s="971"/>
      <c r="AM78" s="971"/>
      <c r="AN78" s="971"/>
      <c r="AO78" s="971"/>
      <c r="AP78" s="971" t="s">
        <v>556</v>
      </c>
      <c r="AQ78" s="971"/>
      <c r="AR78" s="971"/>
      <c r="AS78" s="971"/>
      <c r="AT78" s="971"/>
      <c r="AU78" s="971" t="s">
        <v>556</v>
      </c>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2">
      <c r="A79" s="226">
        <v>12</v>
      </c>
      <c r="B79" s="974" t="s">
        <v>555</v>
      </c>
      <c r="C79" s="975"/>
      <c r="D79" s="975"/>
      <c r="E79" s="975"/>
      <c r="F79" s="975"/>
      <c r="G79" s="975"/>
      <c r="H79" s="975"/>
      <c r="I79" s="975"/>
      <c r="J79" s="975"/>
      <c r="K79" s="975"/>
      <c r="L79" s="975"/>
      <c r="M79" s="975"/>
      <c r="N79" s="975"/>
      <c r="O79" s="975"/>
      <c r="P79" s="976"/>
      <c r="Q79" s="977">
        <v>297869</v>
      </c>
      <c r="R79" s="971"/>
      <c r="S79" s="971"/>
      <c r="T79" s="971"/>
      <c r="U79" s="971"/>
      <c r="V79" s="971">
        <v>293113</v>
      </c>
      <c r="W79" s="971"/>
      <c r="X79" s="971"/>
      <c r="Y79" s="971"/>
      <c r="Z79" s="971"/>
      <c r="AA79" s="971">
        <v>4756</v>
      </c>
      <c r="AB79" s="971"/>
      <c r="AC79" s="971"/>
      <c r="AD79" s="971"/>
      <c r="AE79" s="971"/>
      <c r="AF79" s="971">
        <v>4756</v>
      </c>
      <c r="AG79" s="971"/>
      <c r="AH79" s="971"/>
      <c r="AI79" s="971"/>
      <c r="AJ79" s="971"/>
      <c r="AK79" s="971">
        <v>1710</v>
      </c>
      <c r="AL79" s="971"/>
      <c r="AM79" s="971"/>
      <c r="AN79" s="971"/>
      <c r="AO79" s="971"/>
      <c r="AP79" s="971" t="s">
        <v>556</v>
      </c>
      <c r="AQ79" s="971"/>
      <c r="AR79" s="971"/>
      <c r="AS79" s="971"/>
      <c r="AT79" s="971"/>
      <c r="AU79" s="971" t="s">
        <v>556</v>
      </c>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2">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2">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2">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2">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2">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2">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2">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2">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5">
      <c r="A88" s="228" t="s">
        <v>375</v>
      </c>
      <c r="B88" s="937" t="s">
        <v>399</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6170</v>
      </c>
      <c r="AG88" s="959"/>
      <c r="AH88" s="959"/>
      <c r="AI88" s="959"/>
      <c r="AJ88" s="959"/>
      <c r="AK88" s="963"/>
      <c r="AL88" s="963"/>
      <c r="AM88" s="963"/>
      <c r="AN88" s="963"/>
      <c r="AO88" s="963"/>
      <c r="AP88" s="959">
        <v>6391</v>
      </c>
      <c r="AQ88" s="959"/>
      <c r="AR88" s="959"/>
      <c r="AS88" s="959"/>
      <c r="AT88" s="959"/>
      <c r="AU88" s="959">
        <v>591</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375</v>
      </c>
      <c r="BR102" s="937" t="s">
        <v>400</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401</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402</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403</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404</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42" t="s">
        <v>405</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406</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2">
      <c r="A109" s="895" t="s">
        <v>407</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408</v>
      </c>
      <c r="AB109" s="896"/>
      <c r="AC109" s="896"/>
      <c r="AD109" s="896"/>
      <c r="AE109" s="897"/>
      <c r="AF109" s="898" t="s">
        <v>409</v>
      </c>
      <c r="AG109" s="896"/>
      <c r="AH109" s="896"/>
      <c r="AI109" s="896"/>
      <c r="AJ109" s="897"/>
      <c r="AK109" s="898" t="s">
        <v>293</v>
      </c>
      <c r="AL109" s="896"/>
      <c r="AM109" s="896"/>
      <c r="AN109" s="896"/>
      <c r="AO109" s="897"/>
      <c r="AP109" s="898" t="s">
        <v>410</v>
      </c>
      <c r="AQ109" s="896"/>
      <c r="AR109" s="896"/>
      <c r="AS109" s="896"/>
      <c r="AT109" s="929"/>
      <c r="AU109" s="895" t="s">
        <v>407</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408</v>
      </c>
      <c r="BR109" s="896"/>
      <c r="BS109" s="896"/>
      <c r="BT109" s="896"/>
      <c r="BU109" s="897"/>
      <c r="BV109" s="898" t="s">
        <v>409</v>
      </c>
      <c r="BW109" s="896"/>
      <c r="BX109" s="896"/>
      <c r="BY109" s="896"/>
      <c r="BZ109" s="897"/>
      <c r="CA109" s="898" t="s">
        <v>293</v>
      </c>
      <c r="CB109" s="896"/>
      <c r="CC109" s="896"/>
      <c r="CD109" s="896"/>
      <c r="CE109" s="897"/>
      <c r="CF109" s="936" t="s">
        <v>410</v>
      </c>
      <c r="CG109" s="936"/>
      <c r="CH109" s="936"/>
      <c r="CI109" s="936"/>
      <c r="CJ109" s="936"/>
      <c r="CK109" s="898" t="s">
        <v>411</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408</v>
      </c>
      <c r="DH109" s="896"/>
      <c r="DI109" s="896"/>
      <c r="DJ109" s="896"/>
      <c r="DK109" s="897"/>
      <c r="DL109" s="898" t="s">
        <v>409</v>
      </c>
      <c r="DM109" s="896"/>
      <c r="DN109" s="896"/>
      <c r="DO109" s="896"/>
      <c r="DP109" s="897"/>
      <c r="DQ109" s="898" t="s">
        <v>293</v>
      </c>
      <c r="DR109" s="896"/>
      <c r="DS109" s="896"/>
      <c r="DT109" s="896"/>
      <c r="DU109" s="897"/>
      <c r="DV109" s="898" t="s">
        <v>410</v>
      </c>
      <c r="DW109" s="896"/>
      <c r="DX109" s="896"/>
      <c r="DY109" s="896"/>
      <c r="DZ109" s="929"/>
    </row>
    <row r="110" spans="1:131" s="218" customFormat="1" ht="26.25" customHeight="1" x14ac:dyDescent="0.2">
      <c r="A110" s="807" t="s">
        <v>412</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2383984</v>
      </c>
      <c r="AB110" s="889"/>
      <c r="AC110" s="889"/>
      <c r="AD110" s="889"/>
      <c r="AE110" s="890"/>
      <c r="AF110" s="891">
        <v>2135943</v>
      </c>
      <c r="AG110" s="889"/>
      <c r="AH110" s="889"/>
      <c r="AI110" s="889"/>
      <c r="AJ110" s="890"/>
      <c r="AK110" s="891">
        <v>1951022</v>
      </c>
      <c r="AL110" s="889"/>
      <c r="AM110" s="889"/>
      <c r="AN110" s="889"/>
      <c r="AO110" s="890"/>
      <c r="AP110" s="892">
        <v>17.399999999999999</v>
      </c>
      <c r="AQ110" s="893"/>
      <c r="AR110" s="893"/>
      <c r="AS110" s="893"/>
      <c r="AT110" s="894"/>
      <c r="AU110" s="930" t="s">
        <v>69</v>
      </c>
      <c r="AV110" s="931"/>
      <c r="AW110" s="931"/>
      <c r="AX110" s="931"/>
      <c r="AY110" s="931"/>
      <c r="AZ110" s="860" t="s">
        <v>413</v>
      </c>
      <c r="BA110" s="808"/>
      <c r="BB110" s="808"/>
      <c r="BC110" s="808"/>
      <c r="BD110" s="808"/>
      <c r="BE110" s="808"/>
      <c r="BF110" s="808"/>
      <c r="BG110" s="808"/>
      <c r="BH110" s="808"/>
      <c r="BI110" s="808"/>
      <c r="BJ110" s="808"/>
      <c r="BK110" s="808"/>
      <c r="BL110" s="808"/>
      <c r="BM110" s="808"/>
      <c r="BN110" s="808"/>
      <c r="BO110" s="808"/>
      <c r="BP110" s="809"/>
      <c r="BQ110" s="861">
        <v>19736454</v>
      </c>
      <c r="BR110" s="842"/>
      <c r="BS110" s="842"/>
      <c r="BT110" s="842"/>
      <c r="BU110" s="842"/>
      <c r="BV110" s="842">
        <v>19177907</v>
      </c>
      <c r="BW110" s="842"/>
      <c r="BX110" s="842"/>
      <c r="BY110" s="842"/>
      <c r="BZ110" s="842"/>
      <c r="CA110" s="842">
        <v>21627532</v>
      </c>
      <c r="CB110" s="842"/>
      <c r="CC110" s="842"/>
      <c r="CD110" s="842"/>
      <c r="CE110" s="842"/>
      <c r="CF110" s="866">
        <v>193</v>
      </c>
      <c r="CG110" s="867"/>
      <c r="CH110" s="867"/>
      <c r="CI110" s="867"/>
      <c r="CJ110" s="867"/>
      <c r="CK110" s="926" t="s">
        <v>414</v>
      </c>
      <c r="CL110" s="819"/>
      <c r="CM110" s="860" t="s">
        <v>415</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2">
      <c r="A111" s="774" t="s">
        <v>416</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417</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418</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2">
      <c r="A112" s="912" t="s">
        <v>419</v>
      </c>
      <c r="B112" s="913"/>
      <c r="C112" s="752" t="s">
        <v>420</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421</v>
      </c>
      <c r="BA112" s="752"/>
      <c r="BB112" s="752"/>
      <c r="BC112" s="752"/>
      <c r="BD112" s="752"/>
      <c r="BE112" s="752"/>
      <c r="BF112" s="752"/>
      <c r="BG112" s="752"/>
      <c r="BH112" s="752"/>
      <c r="BI112" s="752"/>
      <c r="BJ112" s="752"/>
      <c r="BK112" s="752"/>
      <c r="BL112" s="752"/>
      <c r="BM112" s="752"/>
      <c r="BN112" s="752"/>
      <c r="BO112" s="752"/>
      <c r="BP112" s="753"/>
      <c r="BQ112" s="816">
        <v>17757062</v>
      </c>
      <c r="BR112" s="817"/>
      <c r="BS112" s="817"/>
      <c r="BT112" s="817"/>
      <c r="BU112" s="817"/>
      <c r="BV112" s="817">
        <v>17301764</v>
      </c>
      <c r="BW112" s="817"/>
      <c r="BX112" s="817"/>
      <c r="BY112" s="817"/>
      <c r="BZ112" s="817"/>
      <c r="CA112" s="817">
        <v>16693357</v>
      </c>
      <c r="CB112" s="817"/>
      <c r="CC112" s="817"/>
      <c r="CD112" s="817"/>
      <c r="CE112" s="817"/>
      <c r="CF112" s="875">
        <v>149</v>
      </c>
      <c r="CG112" s="876"/>
      <c r="CH112" s="876"/>
      <c r="CI112" s="876"/>
      <c r="CJ112" s="876"/>
      <c r="CK112" s="927"/>
      <c r="CL112" s="821"/>
      <c r="CM112" s="815" t="s">
        <v>422</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2">
      <c r="A113" s="914"/>
      <c r="B113" s="915"/>
      <c r="C113" s="752" t="s">
        <v>423</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971029</v>
      </c>
      <c r="AB113" s="919"/>
      <c r="AC113" s="919"/>
      <c r="AD113" s="919"/>
      <c r="AE113" s="920"/>
      <c r="AF113" s="921">
        <v>1027949</v>
      </c>
      <c r="AG113" s="919"/>
      <c r="AH113" s="919"/>
      <c r="AI113" s="919"/>
      <c r="AJ113" s="920"/>
      <c r="AK113" s="921">
        <v>972306</v>
      </c>
      <c r="AL113" s="919"/>
      <c r="AM113" s="919"/>
      <c r="AN113" s="919"/>
      <c r="AO113" s="920"/>
      <c r="AP113" s="922">
        <v>8.6999999999999993</v>
      </c>
      <c r="AQ113" s="923"/>
      <c r="AR113" s="923"/>
      <c r="AS113" s="923"/>
      <c r="AT113" s="924"/>
      <c r="AU113" s="932"/>
      <c r="AV113" s="933"/>
      <c r="AW113" s="933"/>
      <c r="AX113" s="933"/>
      <c r="AY113" s="933"/>
      <c r="AZ113" s="815" t="s">
        <v>424</v>
      </c>
      <c r="BA113" s="752"/>
      <c r="BB113" s="752"/>
      <c r="BC113" s="752"/>
      <c r="BD113" s="752"/>
      <c r="BE113" s="752"/>
      <c r="BF113" s="752"/>
      <c r="BG113" s="752"/>
      <c r="BH113" s="752"/>
      <c r="BI113" s="752"/>
      <c r="BJ113" s="752"/>
      <c r="BK113" s="752"/>
      <c r="BL113" s="752"/>
      <c r="BM113" s="752"/>
      <c r="BN113" s="752"/>
      <c r="BO113" s="752"/>
      <c r="BP113" s="753"/>
      <c r="BQ113" s="816">
        <v>372668</v>
      </c>
      <c r="BR113" s="817"/>
      <c r="BS113" s="817"/>
      <c r="BT113" s="817"/>
      <c r="BU113" s="817"/>
      <c r="BV113" s="817">
        <v>352192</v>
      </c>
      <c r="BW113" s="817"/>
      <c r="BX113" s="817"/>
      <c r="BY113" s="817"/>
      <c r="BZ113" s="817"/>
      <c r="CA113" s="817">
        <v>590896</v>
      </c>
      <c r="CB113" s="817"/>
      <c r="CC113" s="817"/>
      <c r="CD113" s="817"/>
      <c r="CE113" s="817"/>
      <c r="CF113" s="875">
        <v>5.3</v>
      </c>
      <c r="CG113" s="876"/>
      <c r="CH113" s="876"/>
      <c r="CI113" s="876"/>
      <c r="CJ113" s="876"/>
      <c r="CK113" s="927"/>
      <c r="CL113" s="821"/>
      <c r="CM113" s="815" t="s">
        <v>425</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2">
      <c r="A114" s="914"/>
      <c r="B114" s="915"/>
      <c r="C114" s="752" t="s">
        <v>426</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29235</v>
      </c>
      <c r="AB114" s="780"/>
      <c r="AC114" s="780"/>
      <c r="AD114" s="780"/>
      <c r="AE114" s="781"/>
      <c r="AF114" s="782">
        <v>24136</v>
      </c>
      <c r="AG114" s="780"/>
      <c r="AH114" s="780"/>
      <c r="AI114" s="780"/>
      <c r="AJ114" s="781"/>
      <c r="AK114" s="782">
        <v>18579</v>
      </c>
      <c r="AL114" s="780"/>
      <c r="AM114" s="780"/>
      <c r="AN114" s="780"/>
      <c r="AO114" s="781"/>
      <c r="AP114" s="824">
        <v>0.2</v>
      </c>
      <c r="AQ114" s="825"/>
      <c r="AR114" s="825"/>
      <c r="AS114" s="825"/>
      <c r="AT114" s="826"/>
      <c r="AU114" s="932"/>
      <c r="AV114" s="933"/>
      <c r="AW114" s="933"/>
      <c r="AX114" s="933"/>
      <c r="AY114" s="933"/>
      <c r="AZ114" s="815" t="s">
        <v>427</v>
      </c>
      <c r="BA114" s="752"/>
      <c r="BB114" s="752"/>
      <c r="BC114" s="752"/>
      <c r="BD114" s="752"/>
      <c r="BE114" s="752"/>
      <c r="BF114" s="752"/>
      <c r="BG114" s="752"/>
      <c r="BH114" s="752"/>
      <c r="BI114" s="752"/>
      <c r="BJ114" s="752"/>
      <c r="BK114" s="752"/>
      <c r="BL114" s="752"/>
      <c r="BM114" s="752"/>
      <c r="BN114" s="752"/>
      <c r="BO114" s="752"/>
      <c r="BP114" s="753"/>
      <c r="BQ114" s="816">
        <v>4163317</v>
      </c>
      <c r="BR114" s="817"/>
      <c r="BS114" s="817"/>
      <c r="BT114" s="817"/>
      <c r="BU114" s="817"/>
      <c r="BV114" s="817">
        <v>3827444</v>
      </c>
      <c r="BW114" s="817"/>
      <c r="BX114" s="817"/>
      <c r="BY114" s="817"/>
      <c r="BZ114" s="817"/>
      <c r="CA114" s="817">
        <v>3758068</v>
      </c>
      <c r="CB114" s="817"/>
      <c r="CC114" s="817"/>
      <c r="CD114" s="817"/>
      <c r="CE114" s="817"/>
      <c r="CF114" s="875">
        <v>33.5</v>
      </c>
      <c r="CG114" s="876"/>
      <c r="CH114" s="876"/>
      <c r="CI114" s="876"/>
      <c r="CJ114" s="876"/>
      <c r="CK114" s="927"/>
      <c r="CL114" s="821"/>
      <c r="CM114" s="815" t="s">
        <v>428</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2">
      <c r="A115" s="914"/>
      <c r="B115" s="915"/>
      <c r="C115" s="752" t="s">
        <v>429</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34</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430</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431</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2">
      <c r="A116" s="916"/>
      <c r="B116" s="917"/>
      <c r="C116" s="839" t="s">
        <v>432</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433</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434</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2">
      <c r="A117" s="895" t="s">
        <v>176</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435</v>
      </c>
      <c r="Z117" s="897"/>
      <c r="AA117" s="902">
        <v>3384282</v>
      </c>
      <c r="AB117" s="903"/>
      <c r="AC117" s="903"/>
      <c r="AD117" s="903"/>
      <c r="AE117" s="904"/>
      <c r="AF117" s="905">
        <v>3188028</v>
      </c>
      <c r="AG117" s="903"/>
      <c r="AH117" s="903"/>
      <c r="AI117" s="903"/>
      <c r="AJ117" s="904"/>
      <c r="AK117" s="905">
        <v>2941907</v>
      </c>
      <c r="AL117" s="903"/>
      <c r="AM117" s="903"/>
      <c r="AN117" s="903"/>
      <c r="AO117" s="904"/>
      <c r="AP117" s="906"/>
      <c r="AQ117" s="907"/>
      <c r="AR117" s="907"/>
      <c r="AS117" s="907"/>
      <c r="AT117" s="908"/>
      <c r="AU117" s="932"/>
      <c r="AV117" s="933"/>
      <c r="AW117" s="933"/>
      <c r="AX117" s="933"/>
      <c r="AY117" s="933"/>
      <c r="AZ117" s="863" t="s">
        <v>436</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437</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2">
      <c r="A118" s="895" t="s">
        <v>411</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408</v>
      </c>
      <c r="AB118" s="896"/>
      <c r="AC118" s="896"/>
      <c r="AD118" s="896"/>
      <c r="AE118" s="897"/>
      <c r="AF118" s="898" t="s">
        <v>409</v>
      </c>
      <c r="AG118" s="896"/>
      <c r="AH118" s="896"/>
      <c r="AI118" s="896"/>
      <c r="AJ118" s="897"/>
      <c r="AK118" s="898" t="s">
        <v>293</v>
      </c>
      <c r="AL118" s="896"/>
      <c r="AM118" s="896"/>
      <c r="AN118" s="896"/>
      <c r="AO118" s="897"/>
      <c r="AP118" s="899" t="s">
        <v>410</v>
      </c>
      <c r="AQ118" s="900"/>
      <c r="AR118" s="900"/>
      <c r="AS118" s="900"/>
      <c r="AT118" s="901"/>
      <c r="AU118" s="932"/>
      <c r="AV118" s="933"/>
      <c r="AW118" s="933"/>
      <c r="AX118" s="933"/>
      <c r="AY118" s="933"/>
      <c r="AZ118" s="838" t="s">
        <v>438</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439</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2">
      <c r="A119" s="818" t="s">
        <v>414</v>
      </c>
      <c r="B119" s="819"/>
      <c r="C119" s="860" t="s">
        <v>415</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176</v>
      </c>
      <c r="BA119" s="239"/>
      <c r="BB119" s="239"/>
      <c r="BC119" s="239"/>
      <c r="BD119" s="239"/>
      <c r="BE119" s="239"/>
      <c r="BF119" s="239"/>
      <c r="BG119" s="239"/>
      <c r="BH119" s="239"/>
      <c r="BI119" s="239"/>
      <c r="BJ119" s="239"/>
      <c r="BK119" s="239"/>
      <c r="BL119" s="239"/>
      <c r="BM119" s="239"/>
      <c r="BN119" s="239"/>
      <c r="BO119" s="877" t="s">
        <v>440</v>
      </c>
      <c r="BP119" s="878"/>
      <c r="BQ119" s="879">
        <v>42029501</v>
      </c>
      <c r="BR119" s="845"/>
      <c r="BS119" s="845"/>
      <c r="BT119" s="845"/>
      <c r="BU119" s="845"/>
      <c r="BV119" s="845">
        <v>40659307</v>
      </c>
      <c r="BW119" s="845"/>
      <c r="BX119" s="845"/>
      <c r="BY119" s="845"/>
      <c r="BZ119" s="845"/>
      <c r="CA119" s="845">
        <v>42669853</v>
      </c>
      <c r="CB119" s="845"/>
      <c r="CC119" s="845"/>
      <c r="CD119" s="845"/>
      <c r="CE119" s="845"/>
      <c r="CF119" s="748"/>
      <c r="CG119" s="749"/>
      <c r="CH119" s="749"/>
      <c r="CI119" s="749"/>
      <c r="CJ119" s="834"/>
      <c r="CK119" s="928"/>
      <c r="CL119" s="823"/>
      <c r="CM119" s="838" t="s">
        <v>441</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2">
      <c r="A120" s="820"/>
      <c r="B120" s="821"/>
      <c r="C120" s="815" t="s">
        <v>418</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442</v>
      </c>
      <c r="AV120" s="881"/>
      <c r="AW120" s="881"/>
      <c r="AX120" s="881"/>
      <c r="AY120" s="882"/>
      <c r="AZ120" s="860" t="s">
        <v>443</v>
      </c>
      <c r="BA120" s="808"/>
      <c r="BB120" s="808"/>
      <c r="BC120" s="808"/>
      <c r="BD120" s="808"/>
      <c r="BE120" s="808"/>
      <c r="BF120" s="808"/>
      <c r="BG120" s="808"/>
      <c r="BH120" s="808"/>
      <c r="BI120" s="808"/>
      <c r="BJ120" s="808"/>
      <c r="BK120" s="808"/>
      <c r="BL120" s="808"/>
      <c r="BM120" s="808"/>
      <c r="BN120" s="808"/>
      <c r="BO120" s="808"/>
      <c r="BP120" s="809"/>
      <c r="BQ120" s="861">
        <v>7748768</v>
      </c>
      <c r="BR120" s="842"/>
      <c r="BS120" s="842"/>
      <c r="BT120" s="842"/>
      <c r="BU120" s="842"/>
      <c r="BV120" s="842">
        <v>8460794</v>
      </c>
      <c r="BW120" s="842"/>
      <c r="BX120" s="842"/>
      <c r="BY120" s="842"/>
      <c r="BZ120" s="842"/>
      <c r="CA120" s="842">
        <v>9022758</v>
      </c>
      <c r="CB120" s="842"/>
      <c r="CC120" s="842"/>
      <c r="CD120" s="842"/>
      <c r="CE120" s="842"/>
      <c r="CF120" s="866">
        <v>80.5</v>
      </c>
      <c r="CG120" s="867"/>
      <c r="CH120" s="867"/>
      <c r="CI120" s="867"/>
      <c r="CJ120" s="867"/>
      <c r="CK120" s="868" t="s">
        <v>444</v>
      </c>
      <c r="CL120" s="852"/>
      <c r="CM120" s="852"/>
      <c r="CN120" s="852"/>
      <c r="CO120" s="853"/>
      <c r="CP120" s="872" t="s">
        <v>392</v>
      </c>
      <c r="CQ120" s="873"/>
      <c r="CR120" s="873"/>
      <c r="CS120" s="873"/>
      <c r="CT120" s="873"/>
      <c r="CU120" s="873"/>
      <c r="CV120" s="873"/>
      <c r="CW120" s="873"/>
      <c r="CX120" s="873"/>
      <c r="CY120" s="873"/>
      <c r="CZ120" s="873"/>
      <c r="DA120" s="873"/>
      <c r="DB120" s="873"/>
      <c r="DC120" s="873"/>
      <c r="DD120" s="873"/>
      <c r="DE120" s="873"/>
      <c r="DF120" s="874"/>
      <c r="DG120" s="861">
        <v>12869162</v>
      </c>
      <c r="DH120" s="842"/>
      <c r="DI120" s="842"/>
      <c r="DJ120" s="842"/>
      <c r="DK120" s="842"/>
      <c r="DL120" s="842">
        <v>12587184</v>
      </c>
      <c r="DM120" s="842"/>
      <c r="DN120" s="842"/>
      <c r="DO120" s="842"/>
      <c r="DP120" s="842"/>
      <c r="DQ120" s="842">
        <v>12198844</v>
      </c>
      <c r="DR120" s="842"/>
      <c r="DS120" s="842"/>
      <c r="DT120" s="842"/>
      <c r="DU120" s="842"/>
      <c r="DV120" s="843">
        <v>108.9</v>
      </c>
      <c r="DW120" s="843"/>
      <c r="DX120" s="843"/>
      <c r="DY120" s="843"/>
      <c r="DZ120" s="844"/>
    </row>
    <row r="121" spans="1:130" s="218" customFormat="1" ht="26.25" customHeight="1" x14ac:dyDescent="0.2">
      <c r="A121" s="820"/>
      <c r="B121" s="821"/>
      <c r="C121" s="863" t="s">
        <v>445</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446</v>
      </c>
      <c r="BA121" s="752"/>
      <c r="BB121" s="752"/>
      <c r="BC121" s="752"/>
      <c r="BD121" s="752"/>
      <c r="BE121" s="752"/>
      <c r="BF121" s="752"/>
      <c r="BG121" s="752"/>
      <c r="BH121" s="752"/>
      <c r="BI121" s="752"/>
      <c r="BJ121" s="752"/>
      <c r="BK121" s="752"/>
      <c r="BL121" s="752"/>
      <c r="BM121" s="752"/>
      <c r="BN121" s="752"/>
      <c r="BO121" s="752"/>
      <c r="BP121" s="753"/>
      <c r="BQ121" s="816">
        <v>1224974</v>
      </c>
      <c r="BR121" s="817"/>
      <c r="BS121" s="817"/>
      <c r="BT121" s="817"/>
      <c r="BU121" s="817"/>
      <c r="BV121" s="817">
        <v>1070639</v>
      </c>
      <c r="BW121" s="817"/>
      <c r="BX121" s="817"/>
      <c r="BY121" s="817"/>
      <c r="BZ121" s="817"/>
      <c r="CA121" s="817">
        <v>917691</v>
      </c>
      <c r="CB121" s="817"/>
      <c r="CC121" s="817"/>
      <c r="CD121" s="817"/>
      <c r="CE121" s="817"/>
      <c r="CF121" s="875">
        <v>8.1999999999999993</v>
      </c>
      <c r="CG121" s="876"/>
      <c r="CH121" s="876"/>
      <c r="CI121" s="876"/>
      <c r="CJ121" s="876"/>
      <c r="CK121" s="869"/>
      <c r="CL121" s="855"/>
      <c r="CM121" s="855"/>
      <c r="CN121" s="855"/>
      <c r="CO121" s="856"/>
      <c r="CP121" s="835" t="s">
        <v>393</v>
      </c>
      <c r="CQ121" s="836"/>
      <c r="CR121" s="836"/>
      <c r="CS121" s="836"/>
      <c r="CT121" s="836"/>
      <c r="CU121" s="836"/>
      <c r="CV121" s="836"/>
      <c r="CW121" s="836"/>
      <c r="CX121" s="836"/>
      <c r="CY121" s="836"/>
      <c r="CZ121" s="836"/>
      <c r="DA121" s="836"/>
      <c r="DB121" s="836"/>
      <c r="DC121" s="836"/>
      <c r="DD121" s="836"/>
      <c r="DE121" s="836"/>
      <c r="DF121" s="837"/>
      <c r="DG121" s="816">
        <v>4767664</v>
      </c>
      <c r="DH121" s="817"/>
      <c r="DI121" s="817"/>
      <c r="DJ121" s="817"/>
      <c r="DK121" s="817"/>
      <c r="DL121" s="817">
        <v>4576560</v>
      </c>
      <c r="DM121" s="817"/>
      <c r="DN121" s="817"/>
      <c r="DO121" s="817"/>
      <c r="DP121" s="817"/>
      <c r="DQ121" s="817">
        <v>4383817</v>
      </c>
      <c r="DR121" s="817"/>
      <c r="DS121" s="817"/>
      <c r="DT121" s="817"/>
      <c r="DU121" s="817"/>
      <c r="DV121" s="794">
        <v>39.1</v>
      </c>
      <c r="DW121" s="794"/>
      <c r="DX121" s="794"/>
      <c r="DY121" s="794"/>
      <c r="DZ121" s="795"/>
    </row>
    <row r="122" spans="1:130" s="218" customFormat="1" ht="26.25" customHeight="1" x14ac:dyDescent="0.2">
      <c r="A122" s="820"/>
      <c r="B122" s="821"/>
      <c r="C122" s="815" t="s">
        <v>428</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447</v>
      </c>
      <c r="BA122" s="839"/>
      <c r="BB122" s="839"/>
      <c r="BC122" s="839"/>
      <c r="BD122" s="839"/>
      <c r="BE122" s="839"/>
      <c r="BF122" s="839"/>
      <c r="BG122" s="839"/>
      <c r="BH122" s="839"/>
      <c r="BI122" s="839"/>
      <c r="BJ122" s="839"/>
      <c r="BK122" s="839"/>
      <c r="BL122" s="839"/>
      <c r="BM122" s="839"/>
      <c r="BN122" s="839"/>
      <c r="BO122" s="839"/>
      <c r="BP122" s="840"/>
      <c r="BQ122" s="879">
        <v>24914782</v>
      </c>
      <c r="BR122" s="845"/>
      <c r="BS122" s="845"/>
      <c r="BT122" s="845"/>
      <c r="BU122" s="845"/>
      <c r="BV122" s="845">
        <v>24695243</v>
      </c>
      <c r="BW122" s="845"/>
      <c r="BX122" s="845"/>
      <c r="BY122" s="845"/>
      <c r="BZ122" s="845"/>
      <c r="CA122" s="845">
        <v>25259986</v>
      </c>
      <c r="CB122" s="845"/>
      <c r="CC122" s="845"/>
      <c r="CD122" s="845"/>
      <c r="CE122" s="845"/>
      <c r="CF122" s="846">
        <v>225.5</v>
      </c>
      <c r="CG122" s="847"/>
      <c r="CH122" s="847"/>
      <c r="CI122" s="847"/>
      <c r="CJ122" s="847"/>
      <c r="CK122" s="869"/>
      <c r="CL122" s="855"/>
      <c r="CM122" s="855"/>
      <c r="CN122" s="855"/>
      <c r="CO122" s="856"/>
      <c r="CP122" s="835" t="s">
        <v>390</v>
      </c>
      <c r="CQ122" s="836"/>
      <c r="CR122" s="836"/>
      <c r="CS122" s="836"/>
      <c r="CT122" s="836"/>
      <c r="CU122" s="836"/>
      <c r="CV122" s="836"/>
      <c r="CW122" s="836"/>
      <c r="CX122" s="836"/>
      <c r="CY122" s="836"/>
      <c r="CZ122" s="836"/>
      <c r="DA122" s="836"/>
      <c r="DB122" s="836"/>
      <c r="DC122" s="836"/>
      <c r="DD122" s="836"/>
      <c r="DE122" s="836"/>
      <c r="DF122" s="837"/>
      <c r="DG122" s="816">
        <v>120236</v>
      </c>
      <c r="DH122" s="817"/>
      <c r="DI122" s="817"/>
      <c r="DJ122" s="817"/>
      <c r="DK122" s="817"/>
      <c r="DL122" s="817">
        <v>138020</v>
      </c>
      <c r="DM122" s="817"/>
      <c r="DN122" s="817"/>
      <c r="DO122" s="817"/>
      <c r="DP122" s="817"/>
      <c r="DQ122" s="817">
        <v>110696</v>
      </c>
      <c r="DR122" s="817"/>
      <c r="DS122" s="817"/>
      <c r="DT122" s="817"/>
      <c r="DU122" s="817"/>
      <c r="DV122" s="794">
        <v>1</v>
      </c>
      <c r="DW122" s="794"/>
      <c r="DX122" s="794"/>
      <c r="DY122" s="794"/>
      <c r="DZ122" s="795"/>
    </row>
    <row r="123" spans="1:130" s="218" customFormat="1" ht="26.25" customHeight="1" x14ac:dyDescent="0.2">
      <c r="A123" s="820"/>
      <c r="B123" s="821"/>
      <c r="C123" s="815" t="s">
        <v>434</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176</v>
      </c>
      <c r="BA123" s="239"/>
      <c r="BB123" s="239"/>
      <c r="BC123" s="239"/>
      <c r="BD123" s="239"/>
      <c r="BE123" s="239"/>
      <c r="BF123" s="239"/>
      <c r="BG123" s="239"/>
      <c r="BH123" s="239"/>
      <c r="BI123" s="239"/>
      <c r="BJ123" s="239"/>
      <c r="BK123" s="239"/>
      <c r="BL123" s="239"/>
      <c r="BM123" s="239"/>
      <c r="BN123" s="239"/>
      <c r="BO123" s="877" t="s">
        <v>448</v>
      </c>
      <c r="BP123" s="878"/>
      <c r="BQ123" s="832">
        <v>33888524</v>
      </c>
      <c r="BR123" s="833"/>
      <c r="BS123" s="833"/>
      <c r="BT123" s="833"/>
      <c r="BU123" s="833"/>
      <c r="BV123" s="833">
        <v>34226676</v>
      </c>
      <c r="BW123" s="833"/>
      <c r="BX123" s="833"/>
      <c r="BY123" s="833"/>
      <c r="BZ123" s="833"/>
      <c r="CA123" s="833">
        <v>35200435</v>
      </c>
      <c r="CB123" s="833"/>
      <c r="CC123" s="833"/>
      <c r="CD123" s="833"/>
      <c r="CE123" s="833"/>
      <c r="CF123" s="748"/>
      <c r="CG123" s="749"/>
      <c r="CH123" s="749"/>
      <c r="CI123" s="749"/>
      <c r="CJ123" s="834"/>
      <c r="CK123" s="869"/>
      <c r="CL123" s="855"/>
      <c r="CM123" s="855"/>
      <c r="CN123" s="855"/>
      <c r="CO123" s="856"/>
      <c r="CP123" s="835" t="s">
        <v>388</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5">
      <c r="A124" s="820"/>
      <c r="B124" s="821"/>
      <c r="C124" s="815" t="s">
        <v>437</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449</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75</v>
      </c>
      <c r="BR124" s="831"/>
      <c r="BS124" s="831"/>
      <c r="BT124" s="831"/>
      <c r="BU124" s="831"/>
      <c r="BV124" s="831">
        <v>58.4</v>
      </c>
      <c r="BW124" s="831"/>
      <c r="BX124" s="831"/>
      <c r="BY124" s="831"/>
      <c r="BZ124" s="831"/>
      <c r="CA124" s="831">
        <v>66.599999999999994</v>
      </c>
      <c r="CB124" s="831"/>
      <c r="CC124" s="831"/>
      <c r="CD124" s="831"/>
      <c r="CE124" s="831"/>
      <c r="CF124" s="726"/>
      <c r="CG124" s="727"/>
      <c r="CH124" s="727"/>
      <c r="CI124" s="727"/>
      <c r="CJ124" s="862"/>
      <c r="CK124" s="870"/>
      <c r="CL124" s="870"/>
      <c r="CM124" s="870"/>
      <c r="CN124" s="870"/>
      <c r="CO124" s="871"/>
      <c r="CP124" s="835" t="s">
        <v>450</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2">
      <c r="A125" s="820"/>
      <c r="B125" s="821"/>
      <c r="C125" s="815" t="s">
        <v>439</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451</v>
      </c>
      <c r="CL125" s="852"/>
      <c r="CM125" s="852"/>
      <c r="CN125" s="852"/>
      <c r="CO125" s="853"/>
      <c r="CP125" s="860" t="s">
        <v>452</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5">
      <c r="A126" s="820"/>
      <c r="B126" s="821"/>
      <c r="C126" s="815" t="s">
        <v>441</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453</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2">
      <c r="A127" s="822"/>
      <c r="B127" s="823"/>
      <c r="C127" s="838" t="s">
        <v>454</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v>34</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455</v>
      </c>
      <c r="AY127" s="812"/>
      <c r="AZ127" s="812"/>
      <c r="BA127" s="812"/>
      <c r="BB127" s="812"/>
      <c r="BC127" s="812"/>
      <c r="BD127" s="812"/>
      <c r="BE127" s="813"/>
      <c r="BF127" s="811" t="s">
        <v>456</v>
      </c>
      <c r="BG127" s="812"/>
      <c r="BH127" s="812"/>
      <c r="BI127" s="812"/>
      <c r="BJ127" s="812"/>
      <c r="BK127" s="812"/>
      <c r="BL127" s="813"/>
      <c r="BM127" s="811" t="s">
        <v>457</v>
      </c>
      <c r="BN127" s="812"/>
      <c r="BO127" s="812"/>
      <c r="BP127" s="812"/>
      <c r="BQ127" s="812"/>
      <c r="BR127" s="812"/>
      <c r="BS127" s="813"/>
      <c r="BT127" s="811" t="s">
        <v>458</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459</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5">
      <c r="A128" s="796" t="s">
        <v>460</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461</v>
      </c>
      <c r="X128" s="798"/>
      <c r="Y128" s="798"/>
      <c r="Z128" s="799"/>
      <c r="AA128" s="800">
        <v>20017</v>
      </c>
      <c r="AB128" s="801"/>
      <c r="AC128" s="801"/>
      <c r="AD128" s="801"/>
      <c r="AE128" s="802"/>
      <c r="AF128" s="803">
        <v>20058</v>
      </c>
      <c r="AG128" s="801"/>
      <c r="AH128" s="801"/>
      <c r="AI128" s="801"/>
      <c r="AJ128" s="802"/>
      <c r="AK128" s="803">
        <v>44614</v>
      </c>
      <c r="AL128" s="801"/>
      <c r="AM128" s="801"/>
      <c r="AN128" s="801"/>
      <c r="AO128" s="802"/>
      <c r="AP128" s="804"/>
      <c r="AQ128" s="805"/>
      <c r="AR128" s="805"/>
      <c r="AS128" s="805"/>
      <c r="AT128" s="806"/>
      <c r="AU128" s="220"/>
      <c r="AV128" s="220"/>
      <c r="AW128" s="220"/>
      <c r="AX128" s="807" t="s">
        <v>462</v>
      </c>
      <c r="AY128" s="808"/>
      <c r="AZ128" s="808"/>
      <c r="BA128" s="808"/>
      <c r="BB128" s="808"/>
      <c r="BC128" s="808"/>
      <c r="BD128" s="808"/>
      <c r="BE128" s="809"/>
      <c r="BF128" s="786" t="s">
        <v>122</v>
      </c>
      <c r="BG128" s="787"/>
      <c r="BH128" s="787"/>
      <c r="BI128" s="787"/>
      <c r="BJ128" s="787"/>
      <c r="BK128" s="787"/>
      <c r="BL128" s="810"/>
      <c r="BM128" s="786">
        <v>12.93</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463</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2">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464</v>
      </c>
      <c r="X129" s="777"/>
      <c r="Y129" s="777"/>
      <c r="Z129" s="778"/>
      <c r="AA129" s="779">
        <v>13030596</v>
      </c>
      <c r="AB129" s="780"/>
      <c r="AC129" s="780"/>
      <c r="AD129" s="780"/>
      <c r="AE129" s="781"/>
      <c r="AF129" s="782">
        <v>13092528</v>
      </c>
      <c r="AG129" s="780"/>
      <c r="AH129" s="780"/>
      <c r="AI129" s="780"/>
      <c r="AJ129" s="781"/>
      <c r="AK129" s="782">
        <v>13231151</v>
      </c>
      <c r="AL129" s="780"/>
      <c r="AM129" s="780"/>
      <c r="AN129" s="780"/>
      <c r="AO129" s="781"/>
      <c r="AP129" s="783"/>
      <c r="AQ129" s="784"/>
      <c r="AR129" s="784"/>
      <c r="AS129" s="784"/>
      <c r="AT129" s="785"/>
      <c r="AU129" s="221"/>
      <c r="AV129" s="221"/>
      <c r="AW129" s="221"/>
      <c r="AX129" s="751" t="s">
        <v>465</v>
      </c>
      <c r="AY129" s="752"/>
      <c r="AZ129" s="752"/>
      <c r="BA129" s="752"/>
      <c r="BB129" s="752"/>
      <c r="BC129" s="752"/>
      <c r="BD129" s="752"/>
      <c r="BE129" s="753"/>
      <c r="BF129" s="770" t="s">
        <v>122</v>
      </c>
      <c r="BG129" s="771"/>
      <c r="BH129" s="771"/>
      <c r="BI129" s="771"/>
      <c r="BJ129" s="771"/>
      <c r="BK129" s="771"/>
      <c r="BL129" s="772"/>
      <c r="BM129" s="770">
        <v>17.93</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774" t="s">
        <v>466</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467</v>
      </c>
      <c r="X130" s="777"/>
      <c r="Y130" s="777"/>
      <c r="Z130" s="778"/>
      <c r="AA130" s="779">
        <v>2186349</v>
      </c>
      <c r="AB130" s="780"/>
      <c r="AC130" s="780"/>
      <c r="AD130" s="780"/>
      <c r="AE130" s="781"/>
      <c r="AF130" s="782">
        <v>2094251</v>
      </c>
      <c r="AG130" s="780"/>
      <c r="AH130" s="780"/>
      <c r="AI130" s="780"/>
      <c r="AJ130" s="781"/>
      <c r="AK130" s="782">
        <v>2027608</v>
      </c>
      <c r="AL130" s="780"/>
      <c r="AM130" s="780"/>
      <c r="AN130" s="780"/>
      <c r="AO130" s="781"/>
      <c r="AP130" s="783"/>
      <c r="AQ130" s="784"/>
      <c r="AR130" s="784"/>
      <c r="AS130" s="784"/>
      <c r="AT130" s="785"/>
      <c r="AU130" s="221"/>
      <c r="AV130" s="221"/>
      <c r="AW130" s="221"/>
      <c r="AX130" s="751" t="s">
        <v>468</v>
      </c>
      <c r="AY130" s="752"/>
      <c r="AZ130" s="752"/>
      <c r="BA130" s="752"/>
      <c r="BB130" s="752"/>
      <c r="BC130" s="752"/>
      <c r="BD130" s="752"/>
      <c r="BE130" s="753"/>
      <c r="BF130" s="754">
        <v>9.4</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469</v>
      </c>
      <c r="X131" s="761"/>
      <c r="Y131" s="761"/>
      <c r="Z131" s="762"/>
      <c r="AA131" s="763">
        <v>10844247</v>
      </c>
      <c r="AB131" s="764"/>
      <c r="AC131" s="764"/>
      <c r="AD131" s="764"/>
      <c r="AE131" s="765"/>
      <c r="AF131" s="766">
        <v>10998277</v>
      </c>
      <c r="AG131" s="764"/>
      <c r="AH131" s="764"/>
      <c r="AI131" s="764"/>
      <c r="AJ131" s="765"/>
      <c r="AK131" s="766">
        <v>11203543</v>
      </c>
      <c r="AL131" s="764"/>
      <c r="AM131" s="764"/>
      <c r="AN131" s="764"/>
      <c r="AO131" s="765"/>
      <c r="AP131" s="767"/>
      <c r="AQ131" s="768"/>
      <c r="AR131" s="768"/>
      <c r="AS131" s="768"/>
      <c r="AT131" s="769"/>
      <c r="AU131" s="221"/>
      <c r="AV131" s="221"/>
      <c r="AW131" s="221"/>
      <c r="AX131" s="729" t="s">
        <v>470</v>
      </c>
      <c r="AY131" s="730"/>
      <c r="AZ131" s="730"/>
      <c r="BA131" s="730"/>
      <c r="BB131" s="730"/>
      <c r="BC131" s="730"/>
      <c r="BD131" s="730"/>
      <c r="BE131" s="731"/>
      <c r="BF131" s="732">
        <v>66.599999999999994</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738" t="s">
        <v>471</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472</v>
      </c>
      <c r="W132" s="742"/>
      <c r="X132" s="742"/>
      <c r="Y132" s="742"/>
      <c r="Z132" s="743"/>
      <c r="AA132" s="744">
        <v>10.862128090000001</v>
      </c>
      <c r="AB132" s="745"/>
      <c r="AC132" s="745"/>
      <c r="AD132" s="745"/>
      <c r="AE132" s="746"/>
      <c r="AF132" s="747">
        <v>9.7626109979999995</v>
      </c>
      <c r="AG132" s="745"/>
      <c r="AH132" s="745"/>
      <c r="AI132" s="745"/>
      <c r="AJ132" s="746"/>
      <c r="AK132" s="747">
        <v>7.7625890310000001</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473</v>
      </c>
      <c r="W133" s="721"/>
      <c r="X133" s="721"/>
      <c r="Y133" s="721"/>
      <c r="Z133" s="722"/>
      <c r="AA133" s="723">
        <v>9.3000000000000007</v>
      </c>
      <c r="AB133" s="724"/>
      <c r="AC133" s="724"/>
      <c r="AD133" s="724"/>
      <c r="AE133" s="725"/>
      <c r="AF133" s="723">
        <v>9.8000000000000007</v>
      </c>
      <c r="AG133" s="724"/>
      <c r="AH133" s="724"/>
      <c r="AI133" s="724"/>
      <c r="AJ133" s="725"/>
      <c r="AK133" s="723">
        <v>9.4</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eptSipRhrXLpoJrbZ9yE6bd9cFU2KHWZ32S4+G3JbozoLDOUxkQPXTovPEi3e+fc8RDE33ya61mwjy4EXwAeaQ==" saltValue="sqV4btLH+MiNYwQXHA4id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2"/>
  <cols>
    <col min="1" max="120" width="2.7265625" style="248" customWidth="1"/>
    <col min="121" max="121" width="0" style="247" hidden="1" customWidth="1"/>
    <col min="122" max="16384" width="9" style="247" hidden="1"/>
  </cols>
  <sheetData>
    <row r="1" spans="1:120" ht="13"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7"/>
    </row>
    <row r="17" spans="119:120" ht="13" x14ac:dyDescent="0.2">
      <c r="DP17" s="247"/>
    </row>
    <row r="18" spans="119:120" ht="13" x14ac:dyDescent="0.2"/>
    <row r="19" spans="119:120" ht="13" x14ac:dyDescent="0.2"/>
    <row r="20" spans="119:120" ht="13" x14ac:dyDescent="0.2">
      <c r="DO20" s="247"/>
      <c r="DP20" s="247"/>
    </row>
    <row r="21" spans="119:120" ht="13" x14ac:dyDescent="0.2">
      <c r="DP21" s="247"/>
    </row>
    <row r="22" spans="119:120" ht="13" x14ac:dyDescent="0.2"/>
    <row r="23" spans="119:120" ht="13" x14ac:dyDescent="0.2">
      <c r="DO23" s="247"/>
      <c r="DP23" s="247"/>
    </row>
    <row r="24" spans="119:120" ht="13" x14ac:dyDescent="0.2">
      <c r="DP24" s="247"/>
    </row>
    <row r="25" spans="119:120" ht="13" x14ac:dyDescent="0.2">
      <c r="DP25" s="247"/>
    </row>
    <row r="26" spans="119:120" ht="13" x14ac:dyDescent="0.2">
      <c r="DO26" s="247"/>
      <c r="DP26" s="247"/>
    </row>
    <row r="27" spans="119:120" ht="13" x14ac:dyDescent="0.2"/>
    <row r="28" spans="119:120" ht="13" x14ac:dyDescent="0.2">
      <c r="DO28" s="247"/>
      <c r="DP28" s="247"/>
    </row>
    <row r="29" spans="119:120" ht="13" x14ac:dyDescent="0.2">
      <c r="DP29" s="247"/>
    </row>
    <row r="30" spans="119:120" ht="13" x14ac:dyDescent="0.2"/>
    <row r="31" spans="119:120" ht="13" x14ac:dyDescent="0.2">
      <c r="DO31" s="247"/>
      <c r="DP31" s="247"/>
    </row>
    <row r="32" spans="119:120" ht="13" x14ac:dyDescent="0.2"/>
    <row r="33" spans="98:120" ht="13" x14ac:dyDescent="0.2">
      <c r="DO33" s="247"/>
      <c r="DP33" s="247"/>
    </row>
    <row r="34" spans="98:120" ht="13" x14ac:dyDescent="0.2">
      <c r="DM34" s="247"/>
    </row>
    <row r="35" spans="98:120" ht="13" x14ac:dyDescent="0.2">
      <c r="CT35" s="247"/>
      <c r="CU35" s="247"/>
      <c r="CV35" s="247"/>
      <c r="CY35" s="247"/>
      <c r="CZ35" s="247"/>
      <c r="DA35" s="247"/>
      <c r="DD35" s="247"/>
      <c r="DE35" s="247"/>
      <c r="DF35" s="247"/>
      <c r="DI35" s="247"/>
      <c r="DJ35" s="247"/>
      <c r="DK35" s="247"/>
      <c r="DM35" s="247"/>
      <c r="DN35" s="247"/>
      <c r="DO35" s="247"/>
      <c r="DP35" s="247"/>
    </row>
    <row r="36" spans="98:120" ht="13" x14ac:dyDescent="0.2"/>
    <row r="37" spans="98:120" ht="13" x14ac:dyDescent="0.2">
      <c r="CW37" s="247"/>
      <c r="DB37" s="247"/>
      <c r="DG37" s="247"/>
      <c r="DL37" s="247"/>
      <c r="DP37" s="247"/>
    </row>
    <row r="38" spans="98:120" ht="13"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7"/>
      <c r="DO49" s="247"/>
      <c r="DP49" s="247"/>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7"/>
      <c r="CS63" s="247"/>
      <c r="CX63" s="247"/>
      <c r="DC63" s="247"/>
      <c r="DH63" s="247"/>
    </row>
    <row r="64" spans="22:120" ht="13" x14ac:dyDescent="0.2">
      <c r="V64" s="247"/>
    </row>
    <row r="65" spans="15:120" ht="13"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 x14ac:dyDescent="0.2">
      <c r="Q66" s="247"/>
      <c r="S66" s="247"/>
      <c r="U66" s="247"/>
      <c r="DM66" s="247"/>
    </row>
    <row r="67" spans="15:120" ht="13"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 x14ac:dyDescent="0.2"/>
    <row r="69" spans="15:120" ht="13" x14ac:dyDescent="0.2"/>
    <row r="70" spans="15:120" ht="13" x14ac:dyDescent="0.2"/>
    <row r="71" spans="15:120" ht="13" x14ac:dyDescent="0.2"/>
    <row r="72" spans="15:120" ht="13" x14ac:dyDescent="0.2">
      <c r="DP72" s="247"/>
    </row>
    <row r="73" spans="15:120" ht="13" x14ac:dyDescent="0.2">
      <c r="DP73" s="247"/>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7"/>
      <c r="CX96" s="247"/>
      <c r="DC96" s="247"/>
      <c r="DH96" s="247"/>
    </row>
    <row r="97" spans="24:120" ht="13" x14ac:dyDescent="0.2">
      <c r="CS97" s="247"/>
      <c r="CX97" s="247"/>
      <c r="DC97" s="247"/>
      <c r="DH97" s="247"/>
      <c r="DP97" s="248" t="s">
        <v>474</v>
      </c>
    </row>
    <row r="98" spans="24:120" ht="13" hidden="1" x14ac:dyDescent="0.2">
      <c r="CS98" s="247"/>
      <c r="CX98" s="247"/>
      <c r="DC98" s="247"/>
      <c r="DH98" s="247"/>
    </row>
    <row r="99" spans="24:120" ht="13"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 hidden="1" x14ac:dyDescent="0.2">
      <c r="CT103" s="247"/>
      <c r="CV103" s="247"/>
      <c r="CW103" s="247"/>
      <c r="CY103" s="247"/>
      <c r="DA103" s="247"/>
      <c r="DB103" s="247"/>
      <c r="DD103" s="247"/>
      <c r="DF103" s="247"/>
      <c r="DG103" s="247"/>
      <c r="DI103" s="247"/>
      <c r="DK103" s="247"/>
      <c r="DL103" s="247"/>
      <c r="DM103" s="247"/>
      <c r="DN103" s="247"/>
      <c r="DO103" s="247"/>
      <c r="DP103" s="247"/>
    </row>
    <row r="104" spans="24:120" ht="13"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1CqMc9rZIWbvWsj1O6o2Pw/qzIGRf9Q1tAb28KzgDgIBR3dZpaiKwecsPix4DQvQlFg8VbMSZ/8ptbmJ36mKug==" saltValue="H8jIMnPseDJiTy9Pm1PrJA=="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2"/>
  <cols>
    <col min="1" max="116" width="2.6328125" style="248" customWidth="1"/>
    <col min="117" max="16384" width="9" style="247" hidden="1"/>
  </cols>
  <sheetData>
    <row r="1" spans="2:116" ht="13"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 x14ac:dyDescent="0.2"/>
    <row r="3" spans="2:116" ht="13" x14ac:dyDescent="0.2"/>
    <row r="4" spans="2:116" ht="13"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 x14ac:dyDescent="0.2"/>
    <row r="20" spans="9:116" ht="13" x14ac:dyDescent="0.2"/>
    <row r="21" spans="9:116" ht="13" x14ac:dyDescent="0.2">
      <c r="DL21" s="247"/>
    </row>
    <row r="22" spans="9:116" ht="13" x14ac:dyDescent="0.2">
      <c r="DI22" s="247"/>
      <c r="DJ22" s="247"/>
      <c r="DK22" s="247"/>
      <c r="DL22" s="247"/>
    </row>
    <row r="23" spans="9:116" ht="13" x14ac:dyDescent="0.2">
      <c r="CY23" s="247"/>
      <c r="CZ23" s="247"/>
      <c r="DA23" s="247"/>
      <c r="DB23" s="247"/>
      <c r="DC23" s="247"/>
      <c r="DD23" s="247"/>
      <c r="DE23" s="247"/>
      <c r="DF23" s="247"/>
      <c r="DG23" s="247"/>
      <c r="DH23" s="247"/>
      <c r="DI23" s="247"/>
      <c r="DJ23" s="247"/>
      <c r="DK23" s="247"/>
      <c r="DL23" s="247"/>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7"/>
      <c r="DA35" s="247"/>
      <c r="DB35" s="247"/>
      <c r="DC35" s="247"/>
      <c r="DD35" s="247"/>
      <c r="DE35" s="247"/>
      <c r="DF35" s="247"/>
      <c r="DG35" s="247"/>
      <c r="DH35" s="247"/>
      <c r="DI35" s="247"/>
      <c r="DJ35" s="247"/>
      <c r="DK35" s="247"/>
      <c r="DL35" s="247"/>
    </row>
    <row r="36" spans="15:116" ht="13" x14ac:dyDescent="0.2"/>
    <row r="37" spans="15:116" ht="13" x14ac:dyDescent="0.2">
      <c r="DL37" s="247"/>
    </row>
    <row r="38" spans="15:116" ht="13" x14ac:dyDescent="0.2">
      <c r="DI38" s="247"/>
      <c r="DJ38" s="247"/>
      <c r="DK38" s="247"/>
      <c r="DL38" s="247"/>
    </row>
    <row r="39" spans="15:116" ht="13" x14ac:dyDescent="0.2"/>
    <row r="40" spans="15:116" ht="13" x14ac:dyDescent="0.2"/>
    <row r="41" spans="15:116" ht="13" x14ac:dyDescent="0.2"/>
    <row r="42" spans="15:116" ht="13" x14ac:dyDescent="0.2"/>
    <row r="43" spans="15:116" ht="13"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 x14ac:dyDescent="0.2">
      <c r="DL44" s="247"/>
    </row>
    <row r="45" spans="15:116" ht="13" x14ac:dyDescent="0.2"/>
    <row r="46" spans="15:116" ht="13" x14ac:dyDescent="0.2">
      <c r="DA46" s="247"/>
      <c r="DB46" s="247"/>
      <c r="DC46" s="247"/>
      <c r="DD46" s="247"/>
      <c r="DE46" s="247"/>
      <c r="DF46" s="247"/>
      <c r="DG46" s="247"/>
      <c r="DH46" s="247"/>
      <c r="DI46" s="247"/>
      <c r="DJ46" s="247"/>
      <c r="DK46" s="247"/>
      <c r="DL46" s="247"/>
    </row>
    <row r="47" spans="15:116" ht="13" x14ac:dyDescent="0.2"/>
    <row r="48" spans="15:116" ht="13" x14ac:dyDescent="0.2"/>
    <row r="49" spans="104:116" ht="13" x14ac:dyDescent="0.2"/>
    <row r="50" spans="104:116" ht="13" x14ac:dyDescent="0.2">
      <c r="CZ50" s="247"/>
      <c r="DA50" s="247"/>
      <c r="DB50" s="247"/>
      <c r="DC50" s="247"/>
      <c r="DD50" s="247"/>
      <c r="DE50" s="247"/>
      <c r="DF50" s="247"/>
      <c r="DG50" s="247"/>
      <c r="DH50" s="247"/>
      <c r="DI50" s="247"/>
      <c r="DJ50" s="247"/>
      <c r="DK50" s="247"/>
      <c r="DL50" s="247"/>
    </row>
    <row r="51" spans="104:116" ht="13" x14ac:dyDescent="0.2"/>
    <row r="52" spans="104:116" ht="13" x14ac:dyDescent="0.2"/>
    <row r="53" spans="104:116" ht="13" x14ac:dyDescent="0.2">
      <c r="DL53" s="247"/>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7"/>
      <c r="DD67" s="247"/>
      <c r="DE67" s="247"/>
      <c r="DF67" s="247"/>
      <c r="DG67" s="247"/>
      <c r="DH67" s="247"/>
      <c r="DI67" s="247"/>
      <c r="DJ67" s="247"/>
      <c r="DK67" s="247"/>
      <c r="DL67" s="247"/>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8r81Yg6JhAVVEfSp/HX9USflEiolkqOe1EiHu96DZgEgnAoQZsbyogJ2efb7UTNmtIMgjIaPvRmQkiRbPRQHJw==" saltValue="Mhv4YJYK3qLmGdIHDeQsJ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53125" style="249" customWidth="1"/>
    <col min="37" max="44" width="17" style="249" customWidth="1"/>
    <col min="45" max="45" width="6.08984375" style="256" customWidth="1"/>
    <col min="46" max="46" width="3" style="254" customWidth="1"/>
    <col min="47" max="47" width="19.08984375" style="249" hidden="1" customWidth="1"/>
    <col min="48" max="52" width="12.6328125" style="249" hidden="1" customWidth="1"/>
    <col min="53" max="16384" width="8.6328125" style="249" hidden="1"/>
  </cols>
  <sheetData>
    <row r="1" spans="1:46" ht="13" x14ac:dyDescent="0.2">
      <c r="AS1" s="250"/>
      <c r="AT1" s="250"/>
    </row>
    <row r="2" spans="1:46" ht="13" x14ac:dyDescent="0.2">
      <c r="AS2" s="250"/>
      <c r="AT2" s="250"/>
    </row>
    <row r="3" spans="1:46" ht="13" x14ac:dyDescent="0.2">
      <c r="AS3" s="250"/>
      <c r="AT3" s="250"/>
    </row>
    <row r="4" spans="1:46" ht="13" x14ac:dyDescent="0.2">
      <c r="AS4" s="250"/>
      <c r="AT4" s="250"/>
    </row>
    <row r="5" spans="1:46" ht="16.5" x14ac:dyDescent="0.2">
      <c r="A5" s="251" t="s">
        <v>475</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476</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477</v>
      </c>
      <c r="AP7" s="260"/>
      <c r="AQ7" s="261" t="s">
        <v>478</v>
      </c>
      <c r="AR7" s="262"/>
    </row>
    <row r="8" spans="1:46" ht="13"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479</v>
      </c>
      <c r="AQ8" s="267" t="s">
        <v>480</v>
      </c>
      <c r="AR8" s="268" t="s">
        <v>481</v>
      </c>
    </row>
    <row r="9" spans="1:46" ht="13"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482</v>
      </c>
      <c r="AL9" s="1131"/>
      <c r="AM9" s="1131"/>
      <c r="AN9" s="1132"/>
      <c r="AO9" s="269">
        <v>3648248</v>
      </c>
      <c r="AP9" s="269">
        <v>93151</v>
      </c>
      <c r="AQ9" s="270">
        <v>117270</v>
      </c>
      <c r="AR9" s="271">
        <v>-20.6</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483</v>
      </c>
      <c r="AL10" s="1131"/>
      <c r="AM10" s="1131"/>
      <c r="AN10" s="1132"/>
      <c r="AO10" s="272">
        <v>62060</v>
      </c>
      <c r="AP10" s="272">
        <v>1585</v>
      </c>
      <c r="AQ10" s="273">
        <v>10490</v>
      </c>
      <c r="AR10" s="274">
        <v>-84.9</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484</v>
      </c>
      <c r="AL11" s="1131"/>
      <c r="AM11" s="1131"/>
      <c r="AN11" s="1132"/>
      <c r="AO11" s="272" t="s">
        <v>485</v>
      </c>
      <c r="AP11" s="272" t="s">
        <v>485</v>
      </c>
      <c r="AQ11" s="273">
        <v>1802</v>
      </c>
      <c r="AR11" s="274" t="s">
        <v>485</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486</v>
      </c>
      <c r="AL12" s="1131"/>
      <c r="AM12" s="1131"/>
      <c r="AN12" s="1132"/>
      <c r="AO12" s="272" t="s">
        <v>485</v>
      </c>
      <c r="AP12" s="272" t="s">
        <v>485</v>
      </c>
      <c r="AQ12" s="273">
        <v>3</v>
      </c>
      <c r="AR12" s="274" t="s">
        <v>485</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487</v>
      </c>
      <c r="AL13" s="1131"/>
      <c r="AM13" s="1131"/>
      <c r="AN13" s="1132"/>
      <c r="AO13" s="272">
        <v>167179</v>
      </c>
      <c r="AP13" s="272">
        <v>4269</v>
      </c>
      <c r="AQ13" s="273">
        <v>4482</v>
      </c>
      <c r="AR13" s="274">
        <v>-4.8</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488</v>
      </c>
      <c r="AL14" s="1131"/>
      <c r="AM14" s="1131"/>
      <c r="AN14" s="1132"/>
      <c r="AO14" s="272">
        <v>82821</v>
      </c>
      <c r="AP14" s="272">
        <v>2115</v>
      </c>
      <c r="AQ14" s="273">
        <v>2749</v>
      </c>
      <c r="AR14" s="274">
        <v>-23.1</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489</v>
      </c>
      <c r="AL15" s="1134"/>
      <c r="AM15" s="1134"/>
      <c r="AN15" s="1135"/>
      <c r="AO15" s="272">
        <v>-305375</v>
      </c>
      <c r="AP15" s="272">
        <v>-7797</v>
      </c>
      <c r="AQ15" s="273">
        <v>-7399</v>
      </c>
      <c r="AR15" s="274">
        <v>5.4</v>
      </c>
    </row>
    <row r="16" spans="1:46" ht="13"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176</v>
      </c>
      <c r="AL16" s="1134"/>
      <c r="AM16" s="1134"/>
      <c r="AN16" s="1135"/>
      <c r="AO16" s="272">
        <v>3654933</v>
      </c>
      <c r="AP16" s="272">
        <v>93321</v>
      </c>
      <c r="AQ16" s="273">
        <v>129397</v>
      </c>
      <c r="AR16" s="274">
        <v>-27.9</v>
      </c>
    </row>
    <row r="17" spans="1:46" ht="13"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490</v>
      </c>
      <c r="AL19" s="250"/>
      <c r="AM19" s="250"/>
      <c r="AN19" s="250"/>
      <c r="AO19" s="250"/>
      <c r="AP19" s="250"/>
      <c r="AQ19" s="250"/>
      <c r="AR19" s="250"/>
    </row>
    <row r="20" spans="1:46" ht="13"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491</v>
      </c>
      <c r="AP20" s="281" t="s">
        <v>492</v>
      </c>
      <c r="AQ20" s="282" t="s">
        <v>493</v>
      </c>
      <c r="AR20" s="283"/>
    </row>
    <row r="21" spans="1:46" s="289" customFormat="1" ht="13"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494</v>
      </c>
      <c r="AL21" s="1137"/>
      <c r="AM21" s="1137"/>
      <c r="AN21" s="1138"/>
      <c r="AO21" s="285">
        <v>10.37</v>
      </c>
      <c r="AP21" s="286">
        <v>11.07</v>
      </c>
      <c r="AQ21" s="287">
        <v>-0.7</v>
      </c>
      <c r="AR21" s="255"/>
      <c r="AS21" s="288"/>
      <c r="AT21" s="284"/>
    </row>
    <row r="22" spans="1:46" s="289" customFormat="1" ht="13"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495</v>
      </c>
      <c r="AL22" s="1137"/>
      <c r="AM22" s="1137"/>
      <c r="AN22" s="1138"/>
      <c r="AO22" s="290">
        <v>94.3</v>
      </c>
      <c r="AP22" s="291">
        <v>97.2</v>
      </c>
      <c r="AQ22" s="292">
        <v>-2.9</v>
      </c>
      <c r="AR22" s="276"/>
      <c r="AS22" s="288"/>
      <c r="AT22" s="284"/>
    </row>
    <row r="23" spans="1:46" s="289" customFormat="1" ht="13"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 x14ac:dyDescent="0.2">
      <c r="A26" s="1129" t="s">
        <v>496</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ht="13" x14ac:dyDescent="0.2">
      <c r="A27" s="297"/>
      <c r="AO27" s="250"/>
      <c r="AP27" s="250"/>
      <c r="AQ27" s="250"/>
      <c r="AR27" s="250"/>
      <c r="AS27" s="250"/>
      <c r="AT27" s="250"/>
    </row>
    <row r="28" spans="1:46" ht="16.5" x14ac:dyDescent="0.2">
      <c r="A28" s="251" t="s">
        <v>497</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498</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477</v>
      </c>
      <c r="AP30" s="260"/>
      <c r="AQ30" s="261" t="s">
        <v>478</v>
      </c>
      <c r="AR30" s="262"/>
    </row>
    <row r="31" spans="1:46" ht="13"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479</v>
      </c>
      <c r="AQ31" s="267" t="s">
        <v>480</v>
      </c>
      <c r="AR31" s="268" t="s">
        <v>481</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499</v>
      </c>
      <c r="AL32" s="1121"/>
      <c r="AM32" s="1121"/>
      <c r="AN32" s="1122"/>
      <c r="AO32" s="300">
        <v>1951022</v>
      </c>
      <c r="AP32" s="300">
        <v>49815</v>
      </c>
      <c r="AQ32" s="301">
        <v>74841</v>
      </c>
      <c r="AR32" s="302">
        <v>-33.4</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500</v>
      </c>
      <c r="AL33" s="1121"/>
      <c r="AM33" s="1121"/>
      <c r="AN33" s="1122"/>
      <c r="AO33" s="300" t="s">
        <v>485</v>
      </c>
      <c r="AP33" s="300" t="s">
        <v>485</v>
      </c>
      <c r="AQ33" s="301" t="s">
        <v>485</v>
      </c>
      <c r="AR33" s="302" t="s">
        <v>485</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501</v>
      </c>
      <c r="AL34" s="1121"/>
      <c r="AM34" s="1121"/>
      <c r="AN34" s="1122"/>
      <c r="AO34" s="300" t="s">
        <v>485</v>
      </c>
      <c r="AP34" s="300" t="s">
        <v>485</v>
      </c>
      <c r="AQ34" s="301">
        <v>1</v>
      </c>
      <c r="AR34" s="302" t="s">
        <v>485</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502</v>
      </c>
      <c r="AL35" s="1121"/>
      <c r="AM35" s="1121"/>
      <c r="AN35" s="1122"/>
      <c r="AO35" s="300">
        <v>972306</v>
      </c>
      <c r="AP35" s="300">
        <v>24826</v>
      </c>
      <c r="AQ35" s="301">
        <v>16683</v>
      </c>
      <c r="AR35" s="302">
        <v>48.8</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503</v>
      </c>
      <c r="AL36" s="1121"/>
      <c r="AM36" s="1121"/>
      <c r="AN36" s="1122"/>
      <c r="AO36" s="300">
        <v>18579</v>
      </c>
      <c r="AP36" s="300">
        <v>474</v>
      </c>
      <c r="AQ36" s="301">
        <v>2411</v>
      </c>
      <c r="AR36" s="302">
        <v>-80.3</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504</v>
      </c>
      <c r="AL37" s="1121"/>
      <c r="AM37" s="1121"/>
      <c r="AN37" s="1122"/>
      <c r="AO37" s="300" t="s">
        <v>485</v>
      </c>
      <c r="AP37" s="300" t="s">
        <v>485</v>
      </c>
      <c r="AQ37" s="301">
        <v>548</v>
      </c>
      <c r="AR37" s="302" t="s">
        <v>485</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505</v>
      </c>
      <c r="AL38" s="1124"/>
      <c r="AM38" s="1124"/>
      <c r="AN38" s="1125"/>
      <c r="AO38" s="303" t="s">
        <v>485</v>
      </c>
      <c r="AP38" s="303" t="s">
        <v>485</v>
      </c>
      <c r="AQ38" s="304">
        <v>7</v>
      </c>
      <c r="AR38" s="292" t="s">
        <v>485</v>
      </c>
      <c r="AS38" s="299"/>
    </row>
    <row r="39" spans="1:46" ht="13"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506</v>
      </c>
      <c r="AL39" s="1124"/>
      <c r="AM39" s="1124"/>
      <c r="AN39" s="1125"/>
      <c r="AO39" s="300">
        <v>-44614</v>
      </c>
      <c r="AP39" s="300">
        <v>-1139</v>
      </c>
      <c r="AQ39" s="301">
        <v>-3756</v>
      </c>
      <c r="AR39" s="302">
        <v>-69.7</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507</v>
      </c>
      <c r="AL40" s="1121"/>
      <c r="AM40" s="1121"/>
      <c r="AN40" s="1122"/>
      <c r="AO40" s="300">
        <v>-2027608</v>
      </c>
      <c r="AP40" s="300">
        <v>-51771</v>
      </c>
      <c r="AQ40" s="301">
        <v>-63247</v>
      </c>
      <c r="AR40" s="302">
        <v>-18.100000000000001</v>
      </c>
      <c r="AS40" s="299"/>
    </row>
    <row r="41" spans="1:46" ht="13"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286</v>
      </c>
      <c r="AL41" s="1127"/>
      <c r="AM41" s="1127"/>
      <c r="AN41" s="1128"/>
      <c r="AO41" s="300">
        <v>869685</v>
      </c>
      <c r="AP41" s="300">
        <v>22206</v>
      </c>
      <c r="AQ41" s="301">
        <v>27488</v>
      </c>
      <c r="AR41" s="302">
        <v>-19.2</v>
      </c>
      <c r="AS41" s="299"/>
    </row>
    <row r="42" spans="1:46" ht="13"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508</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509</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477</v>
      </c>
      <c r="AN49" s="1115" t="s">
        <v>510</v>
      </c>
      <c r="AO49" s="1116"/>
      <c r="AP49" s="1116"/>
      <c r="AQ49" s="1116"/>
      <c r="AR49" s="1117"/>
    </row>
    <row r="50" spans="1:44" ht="13"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511</v>
      </c>
      <c r="AO50" s="317" t="s">
        <v>512</v>
      </c>
      <c r="AP50" s="318" t="s">
        <v>513</v>
      </c>
      <c r="AQ50" s="319" t="s">
        <v>514</v>
      </c>
      <c r="AR50" s="320" t="s">
        <v>515</v>
      </c>
    </row>
    <row r="51" spans="1:44" ht="13"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516</v>
      </c>
      <c r="AL51" s="313"/>
      <c r="AM51" s="321">
        <v>3278266</v>
      </c>
      <c r="AN51" s="322">
        <v>79239</v>
      </c>
      <c r="AO51" s="323">
        <v>44.3</v>
      </c>
      <c r="AP51" s="324">
        <v>128523</v>
      </c>
      <c r="AQ51" s="325">
        <v>-3.4</v>
      </c>
      <c r="AR51" s="326">
        <v>47.7</v>
      </c>
    </row>
    <row r="52" spans="1:44" ht="13"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517</v>
      </c>
      <c r="AM52" s="329">
        <v>619519</v>
      </c>
      <c r="AN52" s="330">
        <v>14974</v>
      </c>
      <c r="AO52" s="331">
        <v>-8.6</v>
      </c>
      <c r="AP52" s="332">
        <v>56792</v>
      </c>
      <c r="AQ52" s="333">
        <v>-0.3</v>
      </c>
      <c r="AR52" s="334">
        <v>-8.3000000000000007</v>
      </c>
    </row>
    <row r="53" spans="1:44" ht="13"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518</v>
      </c>
      <c r="AL53" s="313"/>
      <c r="AM53" s="321">
        <v>2860226</v>
      </c>
      <c r="AN53" s="322">
        <v>70001</v>
      </c>
      <c r="AO53" s="323">
        <v>-11.7</v>
      </c>
      <c r="AP53" s="324">
        <v>96469</v>
      </c>
      <c r="AQ53" s="325">
        <v>-24.9</v>
      </c>
      <c r="AR53" s="326">
        <v>13.2</v>
      </c>
    </row>
    <row r="54" spans="1:44" ht="13"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517</v>
      </c>
      <c r="AM54" s="329">
        <v>814978</v>
      </c>
      <c r="AN54" s="330">
        <v>19946</v>
      </c>
      <c r="AO54" s="331">
        <v>33.200000000000003</v>
      </c>
      <c r="AP54" s="332">
        <v>49775</v>
      </c>
      <c r="AQ54" s="333">
        <v>-12.4</v>
      </c>
      <c r="AR54" s="334">
        <v>45.6</v>
      </c>
    </row>
    <row r="55" spans="1:44" ht="13"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519</v>
      </c>
      <c r="AL55" s="313"/>
      <c r="AM55" s="321">
        <v>2388869</v>
      </c>
      <c r="AN55" s="322">
        <v>59199</v>
      </c>
      <c r="AO55" s="323">
        <v>-15.4</v>
      </c>
      <c r="AP55" s="324">
        <v>85743</v>
      </c>
      <c r="AQ55" s="325">
        <v>-11.1</v>
      </c>
      <c r="AR55" s="326">
        <v>-4.3</v>
      </c>
    </row>
    <row r="56" spans="1:44" ht="13"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517</v>
      </c>
      <c r="AM56" s="329">
        <v>767901</v>
      </c>
      <c r="AN56" s="330">
        <v>19030</v>
      </c>
      <c r="AO56" s="331">
        <v>-4.5999999999999996</v>
      </c>
      <c r="AP56" s="332">
        <v>45231</v>
      </c>
      <c r="AQ56" s="333">
        <v>-9.1</v>
      </c>
      <c r="AR56" s="334">
        <v>4.5</v>
      </c>
    </row>
    <row r="57" spans="1:44" ht="13"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520</v>
      </c>
      <c r="AL57" s="313"/>
      <c r="AM57" s="321">
        <v>1663454</v>
      </c>
      <c r="AN57" s="322">
        <v>41719</v>
      </c>
      <c r="AO57" s="323">
        <v>-29.5</v>
      </c>
      <c r="AP57" s="324">
        <v>92509</v>
      </c>
      <c r="AQ57" s="325">
        <v>7.9</v>
      </c>
      <c r="AR57" s="326">
        <v>-37.4</v>
      </c>
    </row>
    <row r="58" spans="1:44" ht="13"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517</v>
      </c>
      <c r="AM58" s="329">
        <v>493724</v>
      </c>
      <c r="AN58" s="330">
        <v>12382</v>
      </c>
      <c r="AO58" s="331">
        <v>-34.9</v>
      </c>
      <c r="AP58" s="332">
        <v>52274</v>
      </c>
      <c r="AQ58" s="333">
        <v>15.6</v>
      </c>
      <c r="AR58" s="334">
        <v>-50.5</v>
      </c>
    </row>
    <row r="59" spans="1:44" ht="13"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521</v>
      </c>
      <c r="AL59" s="313"/>
      <c r="AM59" s="321">
        <v>3429813</v>
      </c>
      <c r="AN59" s="322">
        <v>87573</v>
      </c>
      <c r="AO59" s="323">
        <v>109.9</v>
      </c>
      <c r="AP59" s="324">
        <v>98544</v>
      </c>
      <c r="AQ59" s="325">
        <v>6.5</v>
      </c>
      <c r="AR59" s="326">
        <v>103.4</v>
      </c>
    </row>
    <row r="60" spans="1:44" ht="13"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517</v>
      </c>
      <c r="AM60" s="329">
        <v>1724187</v>
      </c>
      <c r="AN60" s="330">
        <v>44024</v>
      </c>
      <c r="AO60" s="331">
        <v>255.5</v>
      </c>
      <c r="AP60" s="332">
        <v>55816</v>
      </c>
      <c r="AQ60" s="333">
        <v>6.8</v>
      </c>
      <c r="AR60" s="334">
        <v>248.7</v>
      </c>
    </row>
    <row r="61" spans="1:44" ht="13"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522</v>
      </c>
      <c r="AL61" s="335"/>
      <c r="AM61" s="336">
        <v>2724126</v>
      </c>
      <c r="AN61" s="337">
        <v>67546</v>
      </c>
      <c r="AO61" s="338">
        <v>19.5</v>
      </c>
      <c r="AP61" s="339">
        <v>100358</v>
      </c>
      <c r="AQ61" s="340">
        <v>-5</v>
      </c>
      <c r="AR61" s="326">
        <v>24.5</v>
      </c>
    </row>
    <row r="62" spans="1:44" ht="13"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517</v>
      </c>
      <c r="AM62" s="329">
        <v>884062</v>
      </c>
      <c r="AN62" s="330">
        <v>22071</v>
      </c>
      <c r="AO62" s="331">
        <v>48.1</v>
      </c>
      <c r="AP62" s="332">
        <v>51978</v>
      </c>
      <c r="AQ62" s="333">
        <v>0.1</v>
      </c>
      <c r="AR62" s="334">
        <v>48</v>
      </c>
    </row>
    <row r="63" spans="1:44" ht="13"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 hidden="1" x14ac:dyDescent="0.2">
      <c r="AK70" s="250"/>
      <c r="AL70" s="250"/>
      <c r="AM70" s="250"/>
      <c r="AN70" s="250"/>
      <c r="AO70" s="250"/>
      <c r="AP70" s="250"/>
      <c r="AQ70" s="250"/>
      <c r="AR70" s="250"/>
    </row>
    <row r="71" spans="1:46" ht="13" hidden="1" x14ac:dyDescent="0.2">
      <c r="AK71" s="250"/>
      <c r="AL71" s="250"/>
      <c r="AM71" s="250"/>
      <c r="AN71" s="250"/>
      <c r="AO71" s="250"/>
      <c r="AP71" s="250"/>
      <c r="AQ71" s="250"/>
      <c r="AR71" s="250"/>
    </row>
    <row r="72" spans="1:46" ht="13" hidden="1" x14ac:dyDescent="0.2">
      <c r="AK72" s="250"/>
      <c r="AL72" s="250"/>
      <c r="AM72" s="250"/>
      <c r="AN72" s="250"/>
      <c r="AO72" s="250"/>
      <c r="AP72" s="250"/>
      <c r="AQ72" s="250"/>
      <c r="AR72" s="250"/>
    </row>
    <row r="73" spans="1:46" ht="13" hidden="1" x14ac:dyDescent="0.2">
      <c r="AK73" s="250"/>
      <c r="AL73" s="250"/>
      <c r="AM73" s="250"/>
      <c r="AN73" s="250"/>
      <c r="AO73" s="250"/>
      <c r="AP73" s="250"/>
      <c r="AQ73" s="250"/>
      <c r="AR73" s="250"/>
    </row>
  </sheetData>
  <sheetProtection algorithmName="SHA-512" hashValue="R6qBkgIAZT0roJ8/LmoJaV9ryL2JYJ6OdvGJ8ZgFmx4Tjjs/zGiyfCmUx2dHIc2IDAQZ7OIrYRUP0hD+gngaQA==" saltValue="heRYCRgeIcwBBitvMJ9l+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2"/>
  <cols>
    <col min="1" max="125" width="2.4531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 x14ac:dyDescent="0.2">
      <c r="B2" s="247"/>
      <c r="DG2" s="247"/>
    </row>
    <row r="3" spans="2:125" ht="13"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 x14ac:dyDescent="0.2"/>
    <row r="5" spans="2:125" ht="13" x14ac:dyDescent="0.2"/>
    <row r="6" spans="2:125" ht="13" x14ac:dyDescent="0.2"/>
    <row r="7" spans="2:125" ht="13" x14ac:dyDescent="0.2"/>
    <row r="8" spans="2:125" ht="13" x14ac:dyDescent="0.2"/>
    <row r="9" spans="2:125" ht="13" x14ac:dyDescent="0.2">
      <c r="DU9" s="247"/>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7"/>
    </row>
    <row r="18" spans="125:125" ht="13" x14ac:dyDescent="0.2"/>
    <row r="19" spans="125:125" ht="13" x14ac:dyDescent="0.2"/>
    <row r="20" spans="125:125" ht="13" x14ac:dyDescent="0.2">
      <c r="DU20" s="247"/>
    </row>
    <row r="21" spans="125:125" ht="13" x14ac:dyDescent="0.2">
      <c r="DU21" s="247"/>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7"/>
    </row>
    <row r="29" spans="125:125" ht="13" x14ac:dyDescent="0.2"/>
    <row r="30" spans="125:125" ht="13" x14ac:dyDescent="0.2"/>
    <row r="31" spans="125:125" ht="13" x14ac:dyDescent="0.2"/>
    <row r="32" spans="125:125" ht="13" x14ac:dyDescent="0.2"/>
    <row r="33" spans="2:125" ht="13" x14ac:dyDescent="0.2">
      <c r="B33" s="247"/>
      <c r="G33" s="247"/>
      <c r="I33" s="247"/>
    </row>
    <row r="34" spans="2:125" ht="13" x14ac:dyDescent="0.2">
      <c r="C34" s="247"/>
      <c r="P34" s="247"/>
      <c r="DE34" s="247"/>
      <c r="DH34" s="247"/>
    </row>
    <row r="35" spans="2:125" ht="13" x14ac:dyDescent="0.2">
      <c r="D35" s="247"/>
      <c r="E35" s="247"/>
      <c r="DG35" s="247"/>
      <c r="DJ35" s="247"/>
      <c r="DP35" s="247"/>
      <c r="DQ35" s="247"/>
      <c r="DR35" s="247"/>
      <c r="DS35" s="247"/>
      <c r="DT35" s="247"/>
      <c r="DU35" s="247"/>
    </row>
    <row r="36" spans="2:125" ht="13"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 x14ac:dyDescent="0.2">
      <c r="DU37" s="247"/>
    </row>
    <row r="38" spans="2:125" ht="13" x14ac:dyDescent="0.2">
      <c r="DT38" s="247"/>
      <c r="DU38" s="247"/>
    </row>
    <row r="39" spans="2:125" ht="13" x14ac:dyDescent="0.2"/>
    <row r="40" spans="2:125" ht="13" x14ac:dyDescent="0.2">
      <c r="DH40" s="247"/>
    </row>
    <row r="41" spans="2:125" ht="13" x14ac:dyDescent="0.2">
      <c r="DE41" s="247"/>
    </row>
    <row r="42" spans="2:125" ht="13" x14ac:dyDescent="0.2">
      <c r="DG42" s="247"/>
      <c r="DJ42" s="247"/>
    </row>
    <row r="43" spans="2:125" ht="13"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 x14ac:dyDescent="0.2">
      <c r="DU44" s="247"/>
    </row>
    <row r="45" spans="2:125" ht="13" x14ac:dyDescent="0.2"/>
    <row r="46" spans="2:125" ht="13" x14ac:dyDescent="0.2"/>
    <row r="47" spans="2:125" ht="13" x14ac:dyDescent="0.2"/>
    <row r="48" spans="2:125" ht="13" x14ac:dyDescent="0.2">
      <c r="DT48" s="247"/>
      <c r="DU48" s="247"/>
    </row>
    <row r="49" spans="120:125" ht="13" x14ac:dyDescent="0.2">
      <c r="DU49" s="247"/>
    </row>
    <row r="50" spans="120:125" ht="13" x14ac:dyDescent="0.2">
      <c r="DU50" s="247"/>
    </row>
    <row r="51" spans="120:125" ht="13" x14ac:dyDescent="0.2">
      <c r="DP51" s="247"/>
      <c r="DQ51" s="247"/>
      <c r="DR51" s="247"/>
      <c r="DS51" s="247"/>
      <c r="DT51" s="247"/>
      <c r="DU51" s="247"/>
    </row>
    <row r="52" spans="120:125" ht="13" x14ac:dyDescent="0.2"/>
    <row r="53" spans="120:125" ht="13" x14ac:dyDescent="0.2"/>
    <row r="54" spans="120:125" ht="13" x14ac:dyDescent="0.2">
      <c r="DU54" s="247"/>
    </row>
    <row r="55" spans="120:125" ht="13" x14ac:dyDescent="0.2"/>
    <row r="56" spans="120:125" ht="13" x14ac:dyDescent="0.2"/>
    <row r="57" spans="120:125" ht="13" x14ac:dyDescent="0.2"/>
    <row r="58" spans="120:125" ht="13" x14ac:dyDescent="0.2">
      <c r="DU58" s="247"/>
    </row>
    <row r="59" spans="120:125" ht="13" x14ac:dyDescent="0.2"/>
    <row r="60" spans="120:125" ht="13" x14ac:dyDescent="0.2"/>
    <row r="61" spans="120:125" ht="13" x14ac:dyDescent="0.2"/>
    <row r="62" spans="120:125" ht="13" x14ac:dyDescent="0.2"/>
    <row r="63" spans="120:125" ht="13" x14ac:dyDescent="0.2">
      <c r="DU63" s="247"/>
    </row>
    <row r="64" spans="120:125" ht="13" x14ac:dyDescent="0.2">
      <c r="DT64" s="247"/>
      <c r="DU64" s="247"/>
    </row>
    <row r="65" spans="123:125" ht="13" x14ac:dyDescent="0.2"/>
    <row r="66" spans="123:125" ht="13" x14ac:dyDescent="0.2"/>
    <row r="67" spans="123:125" ht="13" x14ac:dyDescent="0.2"/>
    <row r="68" spans="123:125" ht="13" x14ac:dyDescent="0.2"/>
    <row r="69" spans="123:125" ht="13" x14ac:dyDescent="0.2">
      <c r="DS69" s="247"/>
      <c r="DT69" s="247"/>
      <c r="DU69" s="247"/>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7"/>
    </row>
    <row r="83" spans="116:125" ht="13" x14ac:dyDescent="0.2">
      <c r="DM83" s="247"/>
      <c r="DN83" s="247"/>
      <c r="DO83" s="247"/>
      <c r="DP83" s="247"/>
      <c r="DQ83" s="247"/>
      <c r="DR83" s="247"/>
      <c r="DS83" s="247"/>
      <c r="DT83" s="247"/>
      <c r="DU83" s="247"/>
    </row>
    <row r="84" spans="116:125" ht="13" x14ac:dyDescent="0.2"/>
    <row r="85" spans="116:125" ht="13" x14ac:dyDescent="0.2"/>
    <row r="86" spans="116:125" ht="13" x14ac:dyDescent="0.2"/>
    <row r="87" spans="116:125" ht="13" x14ac:dyDescent="0.2"/>
    <row r="88" spans="116:125" ht="13" x14ac:dyDescent="0.2">
      <c r="DU88" s="247"/>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474</v>
      </c>
    </row>
    <row r="121" spans="125:125" ht="13.5" hidden="1" customHeight="1" x14ac:dyDescent="0.2">
      <c r="DU121" s="247"/>
    </row>
  </sheetData>
  <sheetProtection algorithmName="SHA-512" hashValue="QEawdYdzDYZyY30mq8B/9PIbr0p36QS4t4W17oHQ5MExal0mFz/j2k/rP+IQQacNgXrt59tSiL1y4OmZAho81Q==" saltValue="bSzoOOvvVZmR61hIcfrhK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2"/>
  <cols>
    <col min="1" max="125" width="2.4531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 x14ac:dyDescent="0.2">
      <c r="B2" s="247"/>
      <c r="T2" s="247"/>
    </row>
    <row r="3" spans="1:125" ht="13"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7"/>
      <c r="G33" s="247"/>
      <c r="I33" s="247"/>
    </row>
    <row r="34" spans="2:125" ht="13" x14ac:dyDescent="0.2">
      <c r="C34" s="247"/>
      <c r="P34" s="247"/>
      <c r="R34" s="247"/>
      <c r="U34" s="247"/>
    </row>
    <row r="35" spans="2:125" ht="13"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 x14ac:dyDescent="0.2">
      <c r="F36" s="247"/>
      <c r="H36" s="247"/>
      <c r="J36" s="247"/>
      <c r="K36" s="247"/>
      <c r="L36" s="247"/>
      <c r="M36" s="247"/>
      <c r="N36" s="247"/>
      <c r="O36" s="247"/>
      <c r="Q36" s="247"/>
      <c r="S36" s="247"/>
      <c r="V36" s="247"/>
    </row>
    <row r="37" spans="2:125" ht="13" x14ac:dyDescent="0.2"/>
    <row r="38" spans="2:125" ht="13" x14ac:dyDescent="0.2"/>
    <row r="39" spans="2:125" ht="13" x14ac:dyDescent="0.2"/>
    <row r="40" spans="2:125" ht="13" x14ac:dyDescent="0.2">
      <c r="U40" s="247"/>
    </row>
    <row r="41" spans="2:125" ht="13" x14ac:dyDescent="0.2">
      <c r="R41" s="247"/>
    </row>
    <row r="42" spans="2:125" ht="13"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 x14ac:dyDescent="0.2">
      <c r="Q43" s="247"/>
      <c r="S43" s="247"/>
      <c r="V43" s="247"/>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474</v>
      </c>
    </row>
  </sheetData>
  <sheetProtection algorithmName="SHA-512" hashValue="2p5VC9l1bItkEIAZgYJcqTAyB54m+SZBivdyhr7IJFnTiyZP4nzuKRCp7fxI8r3ySoISpDW74zxG184dZxSAJg==" saltValue="ojq0Jl45crSPlpNaRXmp/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s="1" customFormat="1" ht="16.5" customHeight="1" x14ac:dyDescent="0.2"/>
    <row r="2" s="1" customFormat="1" ht="16.5" customHeight="1" x14ac:dyDescent="0.2"/>
    <row r="3" s="1" customFormat="1" ht="16.5" customHeight="1" x14ac:dyDescent="0.2"/>
    <row r="4" s="1" customFormat="1" ht="16.5" customHeight="1" x14ac:dyDescent="0.2"/>
    <row r="5" s="1" customFormat="1" ht="16.5" customHeight="1" x14ac:dyDescent="0.2"/>
    <row r="6" s="1" customFormat="1" ht="16.5" customHeight="1" x14ac:dyDescent="0.2"/>
    <row r="7" s="1" customFormat="1" ht="16.5" customHeight="1" x14ac:dyDescent="0.2"/>
    <row r="8" s="1" customFormat="1" ht="16.5" customHeight="1" x14ac:dyDescent="0.2"/>
    <row r="9" s="1" customFormat="1" ht="16.5" customHeight="1" x14ac:dyDescent="0.2"/>
    <row r="10" s="1" customFormat="1" ht="16.5" customHeight="1" x14ac:dyDescent="0.2"/>
    <row r="11" s="1" customFormat="1" ht="16.5" customHeight="1" x14ac:dyDescent="0.2"/>
    <row r="12" s="1" customFormat="1" ht="16.5" customHeight="1" x14ac:dyDescent="0.2"/>
    <row r="13" s="1" customFormat="1"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524</v>
      </c>
      <c r="G46" s="8" t="s">
        <v>525</v>
      </c>
      <c r="H46" s="8" t="s">
        <v>526</v>
      </c>
      <c r="I46" s="8" t="s">
        <v>527</v>
      </c>
      <c r="J46" s="9" t="s">
        <v>528</v>
      </c>
    </row>
    <row r="47" spans="2:10" ht="57.75" customHeight="1" x14ac:dyDescent="0.2">
      <c r="B47" s="10"/>
      <c r="C47" s="1139" t="s">
        <v>3</v>
      </c>
      <c r="D47" s="1139"/>
      <c r="E47" s="1140"/>
      <c r="F47" s="11">
        <v>15.21</v>
      </c>
      <c r="G47" s="12">
        <v>17.63</v>
      </c>
      <c r="H47" s="12">
        <v>18.89</v>
      </c>
      <c r="I47" s="12">
        <v>19.57</v>
      </c>
      <c r="J47" s="13">
        <v>22.24</v>
      </c>
    </row>
    <row r="48" spans="2:10" ht="57.75" customHeight="1" x14ac:dyDescent="0.2">
      <c r="B48" s="14"/>
      <c r="C48" s="1141" t="s">
        <v>4</v>
      </c>
      <c r="D48" s="1141"/>
      <c r="E48" s="1142"/>
      <c r="F48" s="15">
        <v>4.41</v>
      </c>
      <c r="G48" s="16">
        <v>6.88</v>
      </c>
      <c r="H48" s="16">
        <v>8.76</v>
      </c>
      <c r="I48" s="16">
        <v>9.17</v>
      </c>
      <c r="J48" s="17">
        <v>7.82</v>
      </c>
    </row>
    <row r="49" spans="2:10" ht="57.75" customHeight="1" thickBot="1" x14ac:dyDescent="0.25">
      <c r="B49" s="18"/>
      <c r="C49" s="1143" t="s">
        <v>5</v>
      </c>
      <c r="D49" s="1143"/>
      <c r="E49" s="1144"/>
      <c r="F49" s="19" t="s">
        <v>529</v>
      </c>
      <c r="G49" s="20">
        <v>5.62</v>
      </c>
      <c r="H49" s="20">
        <v>2.4500000000000002</v>
      </c>
      <c r="I49" s="20">
        <v>1.22</v>
      </c>
      <c r="J49" s="21">
        <v>1.62</v>
      </c>
    </row>
    <row r="50" spans="2:10" ht="13" x14ac:dyDescent="0.2"/>
  </sheetData>
  <sheetProtection algorithmName="SHA-512" hashValue="DeM2E7pfGZbz24tBeGkF8QMSiR3dkggCfBOuVSMT2Rgngvi7nsqShIcoXBed09eYnA7CoLkITM9d5e2BxdUfuA==" saltValue="6TqihGDMsARDyYo+B+WXM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tezuka kento</cp:lastModifiedBy>
  <cp:lastPrinted>2026-03-09T08:06:38Z</cp:lastPrinted>
  <dcterms:created xsi:type="dcterms:W3CDTF">2026-02-23T06:10:54Z</dcterms:created>
  <dcterms:modified xsi:type="dcterms:W3CDTF">2026-03-23T01:10:06Z</dcterms:modified>
  <cp:category/>
</cp:coreProperties>
</file>