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ikakuzaisei\300_財政係\560_財政情報開示(財政状況資料集)\H29\2回目公表\報告\"/>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E37" i="10" s="1"/>
  <c r="BW34" i="10" l="1"/>
  <c r="BW35" i="10" s="1"/>
  <c r="BW36" i="10" s="1"/>
  <c r="BW37" i="10" s="1"/>
  <c r="BW38" i="10" s="1"/>
  <c r="BW39" i="10" s="1"/>
  <c r="BW40" i="10" s="1"/>
  <c r="BW41" i="10" s="1"/>
  <c r="BW42" i="10" s="1"/>
</calcChain>
</file>

<file path=xl/sharedStrings.xml><?xml version="1.0" encoding="utf-8"?>
<sst xmlns="http://schemas.openxmlformats.org/spreadsheetml/2006/main" count="1078" uniqueCount="606">
  <si>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</si>
  <si>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</si>
  <si>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</si>
  <si>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</si>
  <si>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</si>
  <si>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</si>
  <si>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</si>
  <si>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</si>
  <si>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</si>
  <si>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</si>
  <si>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</si>
  <si>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</si>
  <si>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</si>
  <si>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</si>
  <si>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</si>
  <si>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</si>
  <si>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</si>
  <si>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</si>
  <si>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</si>
  <si>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</si>
  <si>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</si>
  <si>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</si>
  <si>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</si>
  <si>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</si>
  <si>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</si>
  <si>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</si>
  <si>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</si>
  <si>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</si>
  <si>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</si>
  <si>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</si>
  <si>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</si>
  <si>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</si>
  <si>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</si>
  <si>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</si>
  <si>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</si>
  <si>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</si>
  <si>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</si>
  <si>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</si>
  <si>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</si>
  <si>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</si>
  <si>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</si>
  <si>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</si>
  <si>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</si>
  <si>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</si>
  <si>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</si>
  <si>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</si>
  <si>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</si>
  <si>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</si>
  <si>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</si>
  <si>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</si>
  <si>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</si>
  <si>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</si>
  <si>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</si>
  <si>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</si>
  <si>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</si>
  <si>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</si>
  <si>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</si>
  <si>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</si>
  <si>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</si>
  <si>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</si>
  <si>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</si>
  <si>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</si>
  <si>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</si>
  <si>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</si>
  <si>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</si>
  <si>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</si>
  <si>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</si>
  <si>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</si>
  <si>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</si>
  <si>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</si>
  <si>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</si>
  <si>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</si>
  <si>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</si>
  <si>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</si>
  <si>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</si>
  <si>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</si>
  <si>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</si>
  <si>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</si>
  <si>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</si>
  <si>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</si>
  <si>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</si>
  <si>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</si>
  <si>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</si>
  <si>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</si>
  <si>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</si>
  <si>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</si>
  <si>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</si>
  <si>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</si>
  <si>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</si>
  <si>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</si>
  <si>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</si>
  <si>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</si>
  <si>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阿賀野市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</si>
  <si>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</si>
  <si>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</si>
  <si>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</si>
  <si>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</si>
  <si>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</si>
  <si>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</si>
  <si>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</si>
  <si>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</si>
  <si>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</si>
  <si>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</si>
  <si>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</si>
  <si>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</si>
  <si>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</si>
  <si>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</si>
  <si>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</si>
  <si>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</si>
  <si>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</si>
  <si>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</si>
  <si>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</si>
  <si>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</si>
  <si>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</si>
  <si>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</si>
  <si>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</si>
  <si>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</si>
  <si>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</si>
  <si>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</si>
  <si>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</si>
  <si>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</si>
  <si>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</si>
  <si>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</si>
  <si>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</si>
  <si>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</si>
  <si>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</si>
  <si>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</si>
  <si>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</si>
  <si>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</si>
  <si>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</si>
  <si>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</si>
  <si>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</si>
  <si>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</si>
  <si>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</si>
  <si>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</si>
  <si>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</si>
  <si>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</si>
  <si>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</si>
  <si>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</si>
  <si>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</si>
  <si>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</si>
  <si>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</si>
  <si>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</si>
  <si>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</si>
  <si>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</si>
  <si>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</si>
  <si>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</si>
  <si>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</si>
  <si>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</si>
  <si>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</si>
  <si>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</si>
  <si>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</si>
  <si>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</si>
  <si>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</si>
  <si>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</si>
  <si>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</si>
  <si>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</si>
  <si>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</si>
  <si>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</si>
  <si>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</si>
  <si>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</si>
  <si>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</si>
  <si>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</si>
  <si>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</si>
  <si>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</si>
  <si>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</si>
  <si>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</si>
  <si>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</si>
  <si>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</si>
  <si>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</si>
  <si>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</si>
  <si>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</si>
  <si>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</si>
  <si>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</si>
  <si>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</si>
  <si>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</si>
  <si>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</si>
  <si>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</si>
  <si>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</si>
  <si>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</si>
  <si>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</si>
  <si>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</si>
  <si>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</si>
  <si>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</si>
  <si>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</si>
  <si>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</si>
  <si>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</si>
  <si>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</si>
  <si>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</si>
  <si>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</si>
  <si>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</si>
  <si>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</si>
  <si>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</si>
  <si>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</si>
  <si>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</si>
  <si>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</si>
  <si>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</si>
  <si>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</si>
  <si>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</si>
  <si>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</si>
  <si>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</si>
  <si>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</si>
  <si>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</si>
  <si>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</si>
  <si>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</si>
  <si>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新潟県阿賀野市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</si>
  <si>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</si>
  <si>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</si>
  <si>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</si>
  <si>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</si>
  <si>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</si>
  <si>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</si>
  <si>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</si>
  <si>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</si>
  <si>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</si>
  <si>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</si>
  <si>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</si>
  <si>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</si>
  <si>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</si>
  <si>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</si>
  <si>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</si>
  <si>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</si>
  <si>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</si>
  <si>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</si>
  <si>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</si>
  <si>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</si>
  <si>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</si>
  <si>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</si>
  <si>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</si>
  <si>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</si>
  <si>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</si>
  <si>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</si>
  <si>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</si>
  <si>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</si>
  <si>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</si>
  <si>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</si>
  <si>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</si>
  <si>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</si>
  <si>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</si>
  <si>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</si>
  <si>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</si>
  <si>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</si>
  <si>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</si>
  <si>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</si>
  <si>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</si>
  <si>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</si>
  <si>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</si>
  <si>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</si>
  <si>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</si>
  <si>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</si>
  <si>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</si>
  <si>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</si>
  <si>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</si>
  <si>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</si>
  <si>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</si>
  <si>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</si>
  <si>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</si>
  <si>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</si>
  <si>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</si>
  <si>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</si>
  <si>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</si>
  <si>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</si>
  <si>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</si>
  <si>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</si>
  <si>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</si>
  <si>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</si>
  <si>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</si>
  <si>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</si>
  <si>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</si>
  <si>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</si>
  <si>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</si>
  <si>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</si>
  <si>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</si>
  <si>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</si>
  <si>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</si>
  <si>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</si>
  <si>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</si>
  <si>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</si>
  <si>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</si>
  <si>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</si>
  <si>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</si>
  <si>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</si>
  <si>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</si>
  <si>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</si>
  <si>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</si>
  <si>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</si>
  <si>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</si>
  <si>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</si>
  <si>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</si>
  <si>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</si>
  <si>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</si>
  <si>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</si>
  <si>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</si>
  <si>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</si>
  <si>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</si>
  <si>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</si>
  <si>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</si>
  <si>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</si>
  <si>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</si>
  <si>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</si>
  <si>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</si>
  <si>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</si>
  <si>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</si>
  <si>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</si>
  <si>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</si>
  <si>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</si>
  <si>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</si>
  <si>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</si>
  <si>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</si>
  <si>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</si>
  <si>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</si>
  <si>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</si>
  <si>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</si>
  <si>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</si>
  <si>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</si>
  <si>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</si>
  <si>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</si>
  <si>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</si>
  <si>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</si>
  <si>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</si>
  <si>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</si>
  <si>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</si>
  <si>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</si>
  <si>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</si>
  <si>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</si>
  <si>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</si>
  <si>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</si>
  <si>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</si>
  <si>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</si>
  <si>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</si>
  <si>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</si>
  <si>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</si>
  <si>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</si>
  <si>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</si>
  <si>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</si>
  <si>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</si>
  <si>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</si>
  <si>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</si>
  <si>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</si>
  <si>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</si>
  <si>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</si>
  <si>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</si>
  <si>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</si>
  <si>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</si>
  <si>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</si>
  <si>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</si>
  <si>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</si>
  <si>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</si>
  <si>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</si>
  <si>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</si>
  <si>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</si>
  <si>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</si>
  <si>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</si>
  <si>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</si>
  <si>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</si>
  <si>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新潟県阿賀野市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</si>
  <si>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</si>
  <si>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</si>
  <si>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</si>
  <si>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</si>
  <si>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</si>
  <si>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</si>
  <si>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</si>
  <si>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</si>
  <si>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</si>
  <si>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</si>
  <si>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</si>
  <si>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</si>
  <si>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</si>
  <si>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</si>
  <si>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</si>
  <si>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</si>
  <si>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</si>
  <si>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</si>
  <si>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</si>
  <si>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</si>
  <si>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</si>
  <si>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</si>
  <si>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</si>
  <si>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</si>
  <si>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</si>
  <si>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</si>
  <si>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</si>
  <si>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</si>
  <si>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</si>
  <si>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</si>
  <si>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</si>
  <si>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</si>
  <si>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</si>
  <si>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</si>
  <si>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</si>
  <si>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</si>
  <si>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</si>
  <si>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</si>
  <si>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</si>
  <si>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</si>
  <si>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</si>
  <si>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</si>
  <si>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</si>
  <si>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集落排水事業特別会計</t>
    <phoneticPr fontId="5"/>
  </si>
  <si>
    <t>法非適用企業</t>
    <phoneticPr fontId="5"/>
  </si>
  <si>
    <t>少年自然の家特別会計</t>
    <phoneticPr fontId="5"/>
  </si>
  <si>
    <t>法非適用企業</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</si>
  <si>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</si>
  <si>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</si>
  <si>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</si>
  <si>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</si>
  <si>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</si>
  <si>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</si>
  <si>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</si>
  <si>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</si>
  <si>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</si>
  <si>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</si>
  <si>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</si>
  <si>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</si>
  <si>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</si>
  <si>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</si>
  <si>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</si>
  <si>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</si>
  <si>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</si>
  <si>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</si>
  <si>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</si>
  <si>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</si>
  <si>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</si>
  <si>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</si>
  <si>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</si>
  <si>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</si>
  <si>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</si>
  <si>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</si>
  <si>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</si>
  <si>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</si>
  <si>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</si>
  <si>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</si>
  <si>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</si>
  <si>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</si>
  <si>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</si>
  <si>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</si>
  <si>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</si>
  <si>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</si>
  <si>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</si>
  <si>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</si>
  <si>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</si>
  <si>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</si>
  <si>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</si>
  <si>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</si>
  <si>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</si>
  <si>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</si>
  <si>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</si>
  <si>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</si>
  <si>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</si>
  <si>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</si>
  <si>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</si>
  <si>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</si>
  <si>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</si>
  <si>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</si>
  <si>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</si>
  <si>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</si>
  <si>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</si>
  <si>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</si>
  <si>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</si>
  <si>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</si>
  <si>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</si>
  <si>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</si>
  <si>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</si>
  <si>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</si>
  <si>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</si>
  <si>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</si>
  <si>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</si>
  <si>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</si>
  <si>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</si>
  <si>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</si>
  <si>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</si>
  <si>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</si>
  <si>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</si>
  <si>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</si>
  <si>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</si>
  <si>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</si>
  <si>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</si>
  <si>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</si>
  <si>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</si>
  <si>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</si>
  <si>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</si>
  <si>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</si>
  <si>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</si>
  <si>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</si>
  <si>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</si>
  <si>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</si>
  <si>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</si>
  <si>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</si>
  <si>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</si>
  <si>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</si>
  <si>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</si>
  <si>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</si>
  <si>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</si>
  <si>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</si>
  <si>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</si>
  <si>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</si>
  <si>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</si>
  <si>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</si>
  <si>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</si>
  <si>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</si>
  <si>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</si>
  <si>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</si>
  <si>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</si>
  <si>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</si>
  <si>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</si>
  <si>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</si>
  <si>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</si>
  <si>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</si>
  <si>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</si>
  <si>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</si>
  <si>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</si>
  <si>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</si>
  <si>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</si>
  <si>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</si>
  <si>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</si>
  <si>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</si>
  <si>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</si>
  <si>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</si>
  <si>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</si>
  <si>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</si>
  <si>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</si>
  <si>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</si>
  <si>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</si>
  <si>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</si>
  <si>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</si>
  <si>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</si>
  <si>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</si>
  <si>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</si>
  <si>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</si>
  <si>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</si>
  <si>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</si>
  <si>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</si>
  <si>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</si>
  <si>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</si>
  <si>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</si>
  <si>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</si>
  <si>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</si>
  <si>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</si>
  <si>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</si>
  <si>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</si>
  <si>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</si>
  <si>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</si>
  <si>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</si>
  <si>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</si>
  <si>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</si>
  <si>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</si>
  <si>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</si>
  <si>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</si>
  <si>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</si>
  <si>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</si>
  <si>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</si>
  <si>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</si>
  <si>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</si>
  <si>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</si>
  <si>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</si>
  <si>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</si>
  <si>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</si>
  <si>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3.97</t>
  </si>
  <si>
    <t>▲ 3.60</t>
  </si>
  <si>
    <t>一般会計</t>
  </si>
  <si>
    <t>水道事業会計</t>
  </si>
  <si>
    <t>介護保険特別会計</t>
  </si>
  <si>
    <t>工業団地造成事業特別会計</t>
  </si>
  <si>
    <t>病院事業会計</t>
  </si>
  <si>
    <t>国民健康保険特別会計</t>
  </si>
  <si>
    <t>▲ 0.04</t>
  </si>
  <si>
    <t>公共下水道事業特別会計</t>
  </si>
  <si>
    <t>後期高齢者医療特別会計</t>
  </si>
  <si>
    <t>その他会計（赤字）</t>
  </si>
  <si>
    <t>その他会計（黒字）</t>
  </si>
  <si>
    <t>-</t>
    <phoneticPr fontId="2"/>
  </si>
  <si>
    <t>阿賀北広域組合</t>
    <rPh sb="0" eb="2">
      <t>アガ</t>
    </rPh>
    <rPh sb="2" eb="3">
      <t>キタ</t>
    </rPh>
    <rPh sb="3" eb="5">
      <t>コウイキ</t>
    </rPh>
    <rPh sb="5" eb="7">
      <t>クミアイ</t>
    </rPh>
    <phoneticPr fontId="2"/>
  </si>
  <si>
    <t>五泉地域衛生施設組合</t>
    <rPh sb="0" eb="2">
      <t>ゴセン</t>
    </rPh>
    <rPh sb="2" eb="4">
      <t>チイキ</t>
    </rPh>
    <rPh sb="4" eb="6">
      <t>エイセイ</t>
    </rPh>
    <rPh sb="6" eb="8">
      <t>シセツ</t>
    </rPh>
    <rPh sb="8" eb="10">
      <t>クミアイ</t>
    </rPh>
    <phoneticPr fontId="2"/>
  </si>
  <si>
    <t>新発田地域老人福祉保健事務組合（一般会計）</t>
    <rPh sb="0" eb="3">
      <t>シバタ</t>
    </rPh>
    <rPh sb="3" eb="5">
      <t>チイキ</t>
    </rPh>
    <rPh sb="5" eb="7">
      <t>ロウジン</t>
    </rPh>
    <rPh sb="7" eb="9">
      <t>フクシ</t>
    </rPh>
    <rPh sb="9" eb="11">
      <t>ホケン</t>
    </rPh>
    <rPh sb="11" eb="13">
      <t>ジム</t>
    </rPh>
    <rPh sb="13" eb="15">
      <t>クミアイ</t>
    </rPh>
    <rPh sb="16" eb="18">
      <t>イッパン</t>
    </rPh>
    <rPh sb="18" eb="20">
      <t>カイケイ</t>
    </rPh>
    <phoneticPr fontId="2"/>
  </si>
  <si>
    <t>　〃　（保健施設特別会計）</t>
    <rPh sb="4" eb="6">
      <t>ホケン</t>
    </rPh>
    <rPh sb="6" eb="8">
      <t>シセツ</t>
    </rPh>
    <rPh sb="8" eb="10">
      <t>トクベツ</t>
    </rPh>
    <rPh sb="10" eb="12">
      <t>カイケイ</t>
    </rPh>
    <phoneticPr fontId="2"/>
  </si>
  <si>
    <t>下越障害福祉事務組合</t>
    <rPh sb="0" eb="2">
      <t>カエツ</t>
    </rPh>
    <rPh sb="2" eb="4">
      <t>ショウガイ</t>
    </rPh>
    <rPh sb="4" eb="6">
      <t>フクシ</t>
    </rPh>
    <rPh sb="6" eb="8">
      <t>ジム</t>
    </rPh>
    <rPh sb="8" eb="10">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</si>
  <si>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</si>
  <si>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　〃　（職員退職手当支給事業特別会計）</t>
    <rPh sb="4" eb="6">
      <t>ショクイン</t>
    </rPh>
    <rPh sb="6" eb="8">
      <t>タイショク</t>
    </rPh>
    <rPh sb="8" eb="10">
      <t>テアテ</t>
    </rPh>
    <rPh sb="10" eb="12">
      <t>シキュウ</t>
    </rPh>
    <rPh sb="12" eb="14">
      <t>ジギョウ</t>
    </rPh>
    <rPh sb="14" eb="16">
      <t>トクベツ</t>
    </rPh>
    <rPh sb="16" eb="18">
      <t>カイケイ</t>
    </rPh>
    <phoneticPr fontId="2"/>
  </si>
  <si>
    <t>　〃　（消防団員等公務災害補償事業特別会計）</t>
    <rPh sb="4" eb="7">
      <t>ショウボウダン</t>
    </rPh>
    <rPh sb="7" eb="8">
      <t>イン</t>
    </rPh>
    <rPh sb="8" eb="9">
      <t>トウ</t>
    </rPh>
    <rPh sb="9" eb="11">
      <t>コウム</t>
    </rPh>
    <rPh sb="11" eb="13">
      <t>サイガイ</t>
    </rPh>
    <rPh sb="13" eb="15">
      <t>ホショウ</t>
    </rPh>
    <rPh sb="15" eb="17">
      <t>ジギョウ</t>
    </rPh>
    <phoneticPr fontId="2"/>
  </si>
  <si>
    <t>　〃　（消防賞じゅつ金支給事業特別会計）</t>
    <rPh sb="6" eb="7">
      <t>ショウ</t>
    </rPh>
    <rPh sb="10" eb="11">
      <t>キン</t>
    </rPh>
    <rPh sb="11" eb="13">
      <t>シキュウ</t>
    </rPh>
    <phoneticPr fontId="2"/>
  </si>
  <si>
    <t>　〃　（非常勤職員公務災害補償等特別会計）</t>
    <rPh sb="4" eb="7">
      <t>ヒジョウキン</t>
    </rPh>
    <rPh sb="7" eb="9">
      <t>ショクイン</t>
    </rPh>
    <rPh sb="9" eb="11">
      <t>コウム</t>
    </rPh>
    <rPh sb="11" eb="13">
      <t>サイガイ</t>
    </rPh>
    <rPh sb="13" eb="15">
      <t>ホショウ</t>
    </rPh>
    <rPh sb="15" eb="16">
      <t>トウ</t>
    </rPh>
    <phoneticPr fontId="2"/>
  </si>
  <si>
    <t>　〃　（交通災害共済事業特別会計）</t>
    <rPh sb="4" eb="6">
      <t>コウツウ</t>
    </rPh>
    <rPh sb="6" eb="8">
      <t>サイガイ</t>
    </rPh>
    <rPh sb="8" eb="10">
      <t>キョウサイ</t>
    </rPh>
    <rPh sb="10" eb="12">
      <t>ジギョウ</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</si>
  <si>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</si>
  <si>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　〃　（後期高齢者医療特別会計）</t>
    <rPh sb="4" eb="6">
      <t>コウキ</t>
    </rPh>
    <rPh sb="6" eb="9">
      <t>コウレイシャ</t>
    </rPh>
    <rPh sb="9" eb="11">
      <t>イリョウ</t>
    </rPh>
    <phoneticPr fontId="2"/>
  </si>
  <si>
    <t>-</t>
    <phoneticPr fontId="2"/>
  </si>
  <si>
    <t>合併市町村振興基金</t>
    <phoneticPr fontId="11"/>
  </si>
  <si>
    <t>公共施設等整備基金</t>
    <phoneticPr fontId="11"/>
  </si>
  <si>
    <t>あがの市民病院整備基金</t>
    <phoneticPr fontId="11"/>
  </si>
  <si>
    <t>地域福祉基金</t>
    <phoneticPr fontId="11"/>
  </si>
  <si>
    <t>ふるさと阿賀野市応援基金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</si>
  <si>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</si>
  <si>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</si>
  <si>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</si>
  <si>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</si>
  <si>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</si>
  <si>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</si>
  <si>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</si>
  <si>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</si>
  <si>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</si>
  <si>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</si>
  <si>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</si>
  <si>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将来負担比率と実質公債費比率はいずれも類似団体平均値を大きく上回る状況である。
　実質公債費比率は平成19年度に策定した公債費負担適正化計画（平成25年度まで）により一定の抑制が行われてきたが、近年実施した学校施設耐震化事業への起債や新病院建設に係る公営企業債の借入の影響により残高は増加傾向にあることから、将来負担比率は上昇している。また、平成30年度以降には当該起債に係る元金償還の据置が終了することから実質公債費比率も上昇が想定される。
　このため、今後の大規模建設事業へは積み増しした特定目的基金の有効活用や、交付税算入率の高い起債の借入を選定するなど可能な限り比率の抑制を図りたい。</t>
    <phoneticPr fontId="5"/>
  </si>
  <si>
    <t>実質公債費比率</t>
    <phoneticPr fontId="5"/>
  </si>
  <si>
    <t xml:space="preserve"> </t>
    <phoneticPr fontId="5"/>
  </si>
  <si>
    <r>
      <t>　</t>
    </r>
    <r>
      <rPr>
        <sz val="13"/>
        <color indexed="8"/>
        <rFont val="ＭＳ Ｐゴシック"/>
        <family val="3"/>
        <charset val="128"/>
      </rPr>
      <t>類似団体と比較して、有形固定資産減価償却率と将来負担比率共に上回っており、特に将来負担比率が大きく上回っている。これは、市町村合併に伴う新市建設計画に基づき、資産形成・老朽化対策のために必要な投資を合併特例債の発行などにより行ってきたことによるもの。今後も計画的な老朽化対策を進め財政負担の平準化を図るとともに、最適な施設のあり方を検討し費用の削減に努め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</si>
</sst>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xf numFmtId="0" fontId="29"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c:ext xmlns:c16="http://schemas.microsoft.com/office/drawing/2014/chart" uri="{C3380CC4-5D6E-409C-BE32-E72D297353CC}">
              <c16:uniqueId val="{00000000-2FE7-433B-8CB9-04964574E8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134647</c:v>
                </c:pt>
                <c:pt idx="1">
                  <c:v>68587</c:v>
                </c:pt>
                <c:pt idx="2">
                  <c:v>51405</c:v>
                </c:pt>
                <c:pt idx="3">
                  <c:v>52402</c:v>
                </c:pt>
                <c:pt idx="4">
                  <c:v>71974</c:v>
                </c:pt>
              </c:numCache>
            </c:numRef>
          </c:val>
          <c:smooth val="0"/>
          <c:extLst>
            <c:ext xmlns:c16="http://schemas.microsoft.com/office/drawing/2014/chart" uri="{C3380CC4-5D6E-409C-BE32-E72D297353CC}">
              <c16:uniqueId val="{00000001-2FE7-433B-8CB9-04964574E8B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4.21</c:v>
                </c:pt>
                <c:pt idx="1">
                  <c:v>5.25</c:v>
                </c:pt>
                <c:pt idx="2">
                  <c:v>7.08</c:v>
                </c:pt>
                <c:pt idx="3">
                  <c:v>4.1900000000000004</c:v>
                </c:pt>
                <c:pt idx="4">
                  <c:v>7.36</c:v>
                </c:pt>
              </c:numCache>
            </c:numRef>
          </c:val>
          <c:extLst>
            <c:ext xmlns:c16="http://schemas.microsoft.com/office/drawing/2014/chart" uri="{C3380CC4-5D6E-409C-BE32-E72D297353CC}">
              <c16:uniqueId val="{00000000-8D8A-447C-84EB-F8E7636530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18.66</c:v>
                </c:pt>
                <c:pt idx="1">
                  <c:v>13.48</c:v>
                </c:pt>
                <c:pt idx="2">
                  <c:v>15.13</c:v>
                </c:pt>
                <c:pt idx="3">
                  <c:v>15.08</c:v>
                </c:pt>
                <c:pt idx="4">
                  <c:v>15.26</c:v>
                </c:pt>
              </c:numCache>
            </c:numRef>
          </c:val>
          <c:extLst>
            <c:ext xmlns:c16="http://schemas.microsoft.com/office/drawing/2014/chart" uri="{C3380CC4-5D6E-409C-BE32-E72D297353CC}">
              <c16:uniqueId val="{00000001-8D8A-447C-84EB-F8E7636530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c:v>
                </c:pt>
                <c:pt idx="1">
                  <c:v>-3.97</c:v>
                </c:pt>
                <c:pt idx="2">
                  <c:v>3.28</c:v>
                </c:pt>
                <c:pt idx="3">
                  <c:v>-3.6</c:v>
                </c:pt>
                <c:pt idx="4">
                  <c:v>3.12</c:v>
                </c:pt>
              </c:numCache>
            </c:numRef>
          </c:val>
          <c:smooth val="0"/>
          <c:extLst>
            <c:ext xmlns:c16="http://schemas.microsoft.com/office/drawing/2014/chart" uri="{C3380CC4-5D6E-409C-BE32-E72D297353CC}">
              <c16:uniqueId val="{00000002-8D8A-447C-84EB-F8E7636530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#N/A</c:v>
                </c:pt>
                <c:pt idx="3">
                  <c:v>7.0000000000000007E-2</c:v>
                </c:pt>
                <c:pt idx="4">
                  <c:v>#N/A</c:v>
                </c:pt>
                <c:pt idx="5">
                  <c:v>0.06</c:v>
                </c:pt>
                <c:pt idx="6">
                  <c:v>#N/A</c:v>
                </c:pt>
                <c:pt idx="7">
                  <c:v>7.0000000000000007E-2</c:v>
                </c:pt>
                <c:pt idx="8">
                  <c:v>#N/A</c:v>
                </c:pt>
                <c:pt idx="9">
                  <c:v>0.02</c:v>
                </c:pt>
              </c:numCache>
            </c:numRef>
          </c:val>
          <c:extLst>
            <c:ext xmlns:c16="http://schemas.microsoft.com/office/drawing/2014/chart" uri="{C3380CC4-5D6E-409C-BE32-E72D297353CC}">
              <c16:uniqueId val="{00000000-FA78-49EB-B7FE-2C4E2D591A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78-49EB-B7FE-2C4E2D591A9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2-FA78-49EB-B7FE-2C4E2D591A9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0.28000000000000003</c:v>
                </c:pt>
                <c:pt idx="2">
                  <c:v>#N/A</c:v>
                </c:pt>
                <c:pt idx="3">
                  <c:v>0.2</c:v>
                </c:pt>
                <c:pt idx="4">
                  <c:v>#N/A</c:v>
                </c:pt>
                <c:pt idx="5">
                  <c:v>0.35</c:v>
                </c:pt>
                <c:pt idx="6">
                  <c:v>#N/A</c:v>
                </c:pt>
                <c:pt idx="7">
                  <c:v>0.27</c:v>
                </c:pt>
                <c:pt idx="8">
                  <c:v>#N/A</c:v>
                </c:pt>
                <c:pt idx="9">
                  <c:v>0.12</c:v>
                </c:pt>
              </c:numCache>
            </c:numRef>
          </c:val>
          <c:extLst>
            <c:ext xmlns:c16="http://schemas.microsoft.com/office/drawing/2014/chart" uri="{C3380CC4-5D6E-409C-BE32-E72D297353CC}">
              <c16:uniqueId val="{00000003-FA78-49EB-B7FE-2C4E2D591A9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0.04</c:v>
                </c:pt>
                <c:pt idx="1">
                  <c:v>#N/A</c:v>
                </c:pt>
                <c:pt idx="2">
                  <c:v>#N/A</c:v>
                </c:pt>
                <c:pt idx="3">
                  <c:v>0.18</c:v>
                </c:pt>
                <c:pt idx="4">
                  <c:v>#N/A</c:v>
                </c:pt>
                <c:pt idx="5">
                  <c:v>0.42</c:v>
                </c:pt>
                <c:pt idx="6">
                  <c:v>#N/A</c:v>
                </c:pt>
                <c:pt idx="7">
                  <c:v>0.7</c:v>
                </c:pt>
                <c:pt idx="8">
                  <c:v>#N/A</c:v>
                </c:pt>
                <c:pt idx="9">
                  <c:v>0.52</c:v>
                </c:pt>
              </c:numCache>
            </c:numRef>
          </c:val>
          <c:extLst>
            <c:ext xmlns:c16="http://schemas.microsoft.com/office/drawing/2014/chart" uri="{C3380CC4-5D6E-409C-BE32-E72D297353CC}">
              <c16:uniqueId val="{00000004-FA78-49EB-B7FE-2C4E2D591A97}"/>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1.52</c:v>
                </c:pt>
                <c:pt idx="2">
                  <c:v>#N/A</c:v>
                </c:pt>
                <c:pt idx="3">
                  <c:v>2.65</c:v>
                </c:pt>
                <c:pt idx="4">
                  <c:v>#N/A</c:v>
                </c:pt>
                <c:pt idx="5">
                  <c:v>4.24</c:v>
                </c:pt>
                <c:pt idx="6">
                  <c:v>#N/A</c:v>
                </c:pt>
                <c:pt idx="7">
                  <c:v>2.2000000000000002</c:v>
                </c:pt>
                <c:pt idx="8">
                  <c:v>#N/A</c:v>
                </c:pt>
                <c:pt idx="9">
                  <c:v>1.24</c:v>
                </c:pt>
              </c:numCache>
            </c:numRef>
          </c:val>
          <c:extLst>
            <c:ext xmlns:c16="http://schemas.microsoft.com/office/drawing/2014/chart" uri="{C3380CC4-5D6E-409C-BE32-E72D297353CC}">
              <c16:uniqueId val="{00000005-FA78-49EB-B7FE-2C4E2D591A97}"/>
            </c:ext>
          </c:extLst>
        </c:ser>
        <c:ser>
          <c:idx val="6"/>
          <c:order val="6"/>
          <c:tx>
            <c:strRef>
              <c:f>データシート!$A$33</c:f>
              <c:strCache>
                <c:ptCount val="1"/>
                <c:pt idx="0">
                  <c:v>工業団地造成事業特別会計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1.73</c:v>
                </c:pt>
                <c:pt idx="2">
                  <c:v>#N/A</c:v>
                </c:pt>
                <c:pt idx="3">
                  <c:v>1.98</c:v>
                </c:pt>
                <c:pt idx="4">
                  <c:v>#N/A</c:v>
                </c:pt>
                <c:pt idx="5">
                  <c:v>2.29</c:v>
                </c:pt>
                <c:pt idx="6">
                  <c:v>#N/A</c:v>
                </c:pt>
                <c:pt idx="7">
                  <c:v>2.5299999999999998</c:v>
                </c:pt>
                <c:pt idx="8">
                  <c:v>#N/A</c:v>
                </c:pt>
                <c:pt idx="9">
                  <c:v>1.3</c:v>
                </c:pt>
              </c:numCache>
            </c:numRef>
          </c:val>
          <c:extLst>
            <c:ext xmlns:c16="http://schemas.microsoft.com/office/drawing/2014/chart" uri="{C3380CC4-5D6E-409C-BE32-E72D297353CC}">
              <c16:uniqueId val="{00000006-FA78-49EB-B7FE-2C4E2D591A9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0.27</c:v>
                </c:pt>
                <c:pt idx="2">
                  <c:v>#N/A</c:v>
                </c:pt>
                <c:pt idx="3">
                  <c:v>0.33</c:v>
                </c:pt>
                <c:pt idx="4">
                  <c:v>#N/A</c:v>
                </c:pt>
                <c:pt idx="5">
                  <c:v>0.76</c:v>
                </c:pt>
                <c:pt idx="6">
                  <c:v>#N/A</c:v>
                </c:pt>
                <c:pt idx="7">
                  <c:v>1.52</c:v>
                </c:pt>
                <c:pt idx="8">
                  <c:v>#N/A</c:v>
                </c:pt>
                <c:pt idx="9">
                  <c:v>2.2599999999999998</c:v>
                </c:pt>
              </c:numCache>
            </c:numRef>
          </c:val>
          <c:extLst>
            <c:ext xmlns:c16="http://schemas.microsoft.com/office/drawing/2014/chart" uri="{C3380CC4-5D6E-409C-BE32-E72D297353CC}">
              <c16:uniqueId val="{00000007-FA78-49EB-B7FE-2C4E2D591A9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c:v>
                </c:pt>
                <c:pt idx="2">
                  <c:v>#N/A</c:v>
                </c:pt>
                <c:pt idx="3">
                  <c:v>5.29</c:v>
                </c:pt>
                <c:pt idx="4">
                  <c:v>#N/A</c:v>
                </c:pt>
                <c:pt idx="5">
                  <c:v>5.89</c:v>
                </c:pt>
                <c:pt idx="6">
                  <c:v>#N/A</c:v>
                </c:pt>
                <c:pt idx="7">
                  <c:v>6.26</c:v>
                </c:pt>
                <c:pt idx="8">
                  <c:v>#N/A</c:v>
                </c:pt>
                <c:pt idx="9">
                  <c:v>6.5</c:v>
                </c:pt>
              </c:numCache>
            </c:numRef>
          </c:val>
          <c:extLst>
            <c:ext xmlns:c16="http://schemas.microsoft.com/office/drawing/2014/chart" uri="{C3380CC4-5D6E-409C-BE32-E72D297353CC}">
              <c16:uniqueId val="{00000008-FA78-49EB-B7FE-2C4E2D591A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4.21</c:v>
                </c:pt>
                <c:pt idx="2">
                  <c:v>#N/A</c:v>
                </c:pt>
                <c:pt idx="3">
                  <c:v>5.23</c:v>
                </c:pt>
                <c:pt idx="4">
                  <c:v>#N/A</c:v>
                </c:pt>
                <c:pt idx="5">
                  <c:v>7.08</c:v>
                </c:pt>
                <c:pt idx="6">
                  <c:v>#N/A</c:v>
                </c:pt>
                <c:pt idx="7">
                  <c:v>4.1900000000000004</c:v>
                </c:pt>
                <c:pt idx="8">
                  <c:v>#N/A</c:v>
                </c:pt>
                <c:pt idx="9">
                  <c:v>7.36</c:v>
                </c:pt>
              </c:numCache>
            </c:numRef>
          </c:val>
          <c:extLst>
            <c:ext xmlns:c16="http://schemas.microsoft.com/office/drawing/2014/chart" uri="{C3380CC4-5D6E-409C-BE32-E72D297353CC}">
              <c16:uniqueId val="{00000009-FA78-49EB-B7FE-2C4E2D591A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2434</c:v>
                </c:pt>
                <c:pt idx="5">
                  <c:v>2660</c:v>
                </c:pt>
                <c:pt idx="8">
                  <c:v>2538</c:v>
                </c:pt>
                <c:pt idx="11">
                  <c:v>2457</c:v>
                </c:pt>
                <c:pt idx="14">
                  <c:v>2458</c:v>
                </c:pt>
              </c:numCache>
            </c:numRef>
          </c:val>
          <c:extLst>
            <c:ext xmlns:c16="http://schemas.microsoft.com/office/drawing/2014/chart" uri="{C3380CC4-5D6E-409C-BE32-E72D297353CC}">
              <c16:uniqueId val="{00000000-05A2-4B9F-B610-FBDEFD996B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05A2-4B9F-B610-FBDEFD996B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115</c:v>
                </c:pt>
                <c:pt idx="3">
                  <c:v>75</c:v>
                </c:pt>
                <c:pt idx="6">
                  <c:v>63</c:v>
                </c:pt>
                <c:pt idx="9">
                  <c:v>62</c:v>
                </c:pt>
                <c:pt idx="12">
                  <c:v>21</c:v>
                </c:pt>
              </c:numCache>
            </c:numRef>
          </c:val>
          <c:extLst>
            <c:ext xmlns:c16="http://schemas.microsoft.com/office/drawing/2014/chart" uri="{C3380CC4-5D6E-409C-BE32-E72D297353CC}">
              <c16:uniqueId val="{00000002-05A2-4B9F-B610-FBDEFD996B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109</c:v>
                </c:pt>
                <c:pt idx="3">
                  <c:v>100</c:v>
                </c:pt>
                <c:pt idx="6">
                  <c:v>98</c:v>
                </c:pt>
                <c:pt idx="9">
                  <c:v>79</c:v>
                </c:pt>
                <c:pt idx="12">
                  <c:v>30</c:v>
                </c:pt>
              </c:numCache>
            </c:numRef>
          </c:val>
          <c:extLst>
            <c:ext xmlns:c16="http://schemas.microsoft.com/office/drawing/2014/chart" uri="{C3380CC4-5D6E-409C-BE32-E72D297353CC}">
              <c16:uniqueId val="{00000003-05A2-4B9F-B610-FBDEFD996B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980</c:v>
                </c:pt>
                <c:pt idx="3">
                  <c:v>1062</c:v>
                </c:pt>
                <c:pt idx="6">
                  <c:v>1085</c:v>
                </c:pt>
                <c:pt idx="9">
                  <c:v>1104</c:v>
                </c:pt>
                <c:pt idx="12">
                  <c:v>1032</c:v>
                </c:pt>
              </c:numCache>
            </c:numRef>
          </c:val>
          <c:extLst>
            <c:ext xmlns:c16="http://schemas.microsoft.com/office/drawing/2014/chart" uri="{C3380CC4-5D6E-409C-BE32-E72D297353CC}">
              <c16:uniqueId val="{00000004-05A2-4B9F-B610-FBDEFD996B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A2-4B9F-B610-FBDEFD996B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A2-4B9F-B610-FBDEFD996B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2931</c:v>
                </c:pt>
                <c:pt idx="3">
                  <c:v>2887</c:v>
                </c:pt>
                <c:pt idx="6">
                  <c:v>2817</c:v>
                </c:pt>
                <c:pt idx="9">
                  <c:v>2623</c:v>
                </c:pt>
                <c:pt idx="12">
                  <c:v>2436</c:v>
                </c:pt>
              </c:numCache>
            </c:numRef>
          </c:val>
          <c:extLst>
            <c:ext xmlns:c16="http://schemas.microsoft.com/office/drawing/2014/chart" uri="{C3380CC4-5D6E-409C-BE32-E72D297353CC}">
              <c16:uniqueId val="{00000007-05A2-4B9F-B610-FBDEFD996B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1702</c:v>
                </c:pt>
                <c:pt idx="2">
                  <c:v>#N/A</c:v>
                </c:pt>
                <c:pt idx="3">
                  <c:v>#N/A</c:v>
                </c:pt>
                <c:pt idx="4">
                  <c:v>1465</c:v>
                </c:pt>
                <c:pt idx="5">
                  <c:v>#N/A</c:v>
                </c:pt>
                <c:pt idx="6">
                  <c:v>#N/A</c:v>
                </c:pt>
                <c:pt idx="7">
                  <c:v>1525</c:v>
                </c:pt>
                <c:pt idx="8">
                  <c:v>#N/A</c:v>
                </c:pt>
                <c:pt idx="9">
                  <c:v>#N/A</c:v>
                </c:pt>
                <c:pt idx="10">
                  <c:v>1411</c:v>
                </c:pt>
                <c:pt idx="11">
                  <c:v>#N/A</c:v>
                </c:pt>
                <c:pt idx="12">
                  <c:v>#N/A</c:v>
                </c:pt>
                <c:pt idx="13">
                  <c:v>1061</c:v>
                </c:pt>
                <c:pt idx="14">
                  <c:v>#N/A</c:v>
                </c:pt>
              </c:numCache>
            </c:numRef>
          </c:val>
          <c:smooth val="0"/>
          <c:extLst>
            <c:ext xmlns:c16="http://schemas.microsoft.com/office/drawing/2014/chart" uri="{C3380CC4-5D6E-409C-BE32-E72D297353CC}">
              <c16:uniqueId val="{00000008-05A2-4B9F-B610-FBDEFD996B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28604</c:v>
                </c:pt>
                <c:pt idx="5">
                  <c:v>29052</c:v>
                </c:pt>
                <c:pt idx="8">
                  <c:v>29773</c:v>
                </c:pt>
                <c:pt idx="11">
                  <c:v>29246</c:v>
                </c:pt>
                <c:pt idx="14">
                  <c:v>28940</c:v>
                </c:pt>
              </c:numCache>
            </c:numRef>
          </c:val>
          <c:extLst>
            <c:ext xmlns:c16="http://schemas.microsoft.com/office/drawing/2014/chart" uri="{C3380CC4-5D6E-409C-BE32-E72D297353CC}">
              <c16:uniqueId val="{00000000-9F13-4439-9BCD-204D511B30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3525</c:v>
                </c:pt>
                <c:pt idx="11">
                  <c:v>1820</c:v>
                </c:pt>
                <c:pt idx="14">
                  <c:v>1840</c:v>
                </c:pt>
              </c:numCache>
            </c:numRef>
          </c:val>
          <c:extLst>
            <c:ext xmlns:c16="http://schemas.microsoft.com/office/drawing/2014/chart" uri="{C3380CC4-5D6E-409C-BE32-E72D297353CC}">
              <c16:uniqueId val="{00000001-9F13-4439-9BCD-204D511B30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4369</c:v>
                </c:pt>
                <c:pt idx="5">
                  <c:v>3884</c:v>
                </c:pt>
                <c:pt idx="8">
                  <c:v>3743</c:v>
                </c:pt>
                <c:pt idx="11">
                  <c:v>4066</c:v>
                </c:pt>
                <c:pt idx="14">
                  <c:v>4137</c:v>
                </c:pt>
              </c:numCache>
            </c:numRef>
          </c:val>
          <c:extLst>
            <c:ext xmlns:c16="http://schemas.microsoft.com/office/drawing/2014/chart" uri="{C3380CC4-5D6E-409C-BE32-E72D297353CC}">
              <c16:uniqueId val="{00000002-9F13-4439-9BCD-204D511B30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13-4439-9BCD-204D511B30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13-4439-9BCD-204D511B30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13-4439-9BCD-204D511B30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5328</c:v>
                </c:pt>
                <c:pt idx="3">
                  <c:v>5059</c:v>
                </c:pt>
                <c:pt idx="6">
                  <c:v>4764</c:v>
                </c:pt>
                <c:pt idx="9">
                  <c:v>4680</c:v>
                </c:pt>
                <c:pt idx="12">
                  <c:v>4654</c:v>
                </c:pt>
              </c:numCache>
            </c:numRef>
          </c:val>
          <c:extLst>
            <c:ext xmlns:c16="http://schemas.microsoft.com/office/drawing/2014/chart" uri="{C3380CC4-5D6E-409C-BE32-E72D297353CC}">
              <c16:uniqueId val="{00000006-9F13-4439-9BCD-204D511B30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438</c:v>
                </c:pt>
                <c:pt idx="3">
                  <c:v>327</c:v>
                </c:pt>
                <c:pt idx="6">
                  <c:v>232</c:v>
                </c:pt>
                <c:pt idx="9">
                  <c:v>178</c:v>
                </c:pt>
                <c:pt idx="12">
                  <c:v>338</c:v>
                </c:pt>
              </c:numCache>
            </c:numRef>
          </c:val>
          <c:extLst>
            <c:ext xmlns:c16="http://schemas.microsoft.com/office/drawing/2014/chart" uri="{C3380CC4-5D6E-409C-BE32-E72D297353CC}">
              <c16:uniqueId val="{00000007-9F13-4439-9BCD-204D511B30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15137</c:v>
                </c:pt>
                <c:pt idx="3">
                  <c:v>16273</c:v>
                </c:pt>
                <c:pt idx="6">
                  <c:v>21241</c:v>
                </c:pt>
                <c:pt idx="9">
                  <c:v>22201</c:v>
                </c:pt>
                <c:pt idx="12">
                  <c:v>22277</c:v>
                </c:pt>
              </c:numCache>
            </c:numRef>
          </c:val>
          <c:extLst>
            <c:ext xmlns:c16="http://schemas.microsoft.com/office/drawing/2014/chart" uri="{C3380CC4-5D6E-409C-BE32-E72D297353CC}">
              <c16:uniqueId val="{00000008-9F13-4439-9BCD-204D511B30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376</c:v>
                </c:pt>
                <c:pt idx="3">
                  <c:v>265</c:v>
                </c:pt>
                <c:pt idx="6">
                  <c:v>213</c:v>
                </c:pt>
                <c:pt idx="9">
                  <c:v>103</c:v>
                </c:pt>
                <c:pt idx="12">
                  <c:v>82</c:v>
                </c:pt>
              </c:numCache>
            </c:numRef>
          </c:val>
          <c:extLst>
            <c:ext xmlns:c16="http://schemas.microsoft.com/office/drawing/2014/chart" uri="{C3380CC4-5D6E-409C-BE32-E72D297353CC}">
              <c16:uniqueId val="{00000009-9F13-4439-9BCD-204D511B30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25518</c:v>
                </c:pt>
                <c:pt idx="3">
                  <c:v>24675</c:v>
                </c:pt>
                <c:pt idx="6">
                  <c:v>24985</c:v>
                </c:pt>
                <c:pt idx="9">
                  <c:v>24063</c:v>
                </c:pt>
                <c:pt idx="12">
                  <c:v>23719</c:v>
                </c:pt>
              </c:numCache>
            </c:numRef>
          </c:val>
          <c:extLst>
            <c:ext xmlns:c16="http://schemas.microsoft.com/office/drawing/2014/chart" uri="{C3380CC4-5D6E-409C-BE32-E72D297353CC}">
              <c16:uniqueId val="{0000000A-9F13-4439-9BCD-204D511B30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13824</c:v>
                </c:pt>
                <c:pt idx="2">
                  <c:v>#N/A</c:v>
                </c:pt>
                <c:pt idx="3">
                  <c:v>#N/A</c:v>
                </c:pt>
                <c:pt idx="4">
                  <c:v>13664</c:v>
                </c:pt>
                <c:pt idx="5">
                  <c:v>#N/A</c:v>
                </c:pt>
                <c:pt idx="6">
                  <c:v>#N/A</c:v>
                </c:pt>
                <c:pt idx="7">
                  <c:v>14393</c:v>
                </c:pt>
                <c:pt idx="8">
                  <c:v>#N/A</c:v>
                </c:pt>
                <c:pt idx="9">
                  <c:v>#N/A</c:v>
                </c:pt>
                <c:pt idx="10">
                  <c:v>16092</c:v>
                </c:pt>
                <c:pt idx="11">
                  <c:v>#N/A</c:v>
                </c:pt>
                <c:pt idx="12">
                  <c:v>#N/A</c:v>
                </c:pt>
                <c:pt idx="13">
                  <c:v>16154</c:v>
                </c:pt>
                <c:pt idx="14">
                  <c:v>#N/A</c:v>
                </c:pt>
              </c:numCache>
            </c:numRef>
          </c:val>
          <c:smooth val="0"/>
          <c:extLst>
            <c:ext xmlns:c16="http://schemas.microsoft.com/office/drawing/2014/chart" uri="{C3380CC4-5D6E-409C-BE32-E72D297353CC}">
              <c16:uniqueId val="{0000000B-9F13-4439-9BCD-204D511B30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2027</c:v>
                </c:pt>
                <c:pt idx="1">
                  <c:v>1961</c:v>
                </c:pt>
                <c:pt idx="2">
                  <c:v>1961</c:v>
                </c:pt>
              </c:numCache>
            </c:numRef>
          </c:val>
          <c:extLst>
            <c:ext xmlns:c16="http://schemas.microsoft.com/office/drawing/2014/chart" uri="{C3380CC4-5D6E-409C-BE32-E72D297353CC}">
              <c16:uniqueId val="{00000000-ECCE-4FEF-9001-855428FF0D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367</c:v>
                </c:pt>
                <c:pt idx="1">
                  <c:v>367</c:v>
                </c:pt>
                <c:pt idx="2">
                  <c:v>367</c:v>
                </c:pt>
              </c:numCache>
            </c:numRef>
          </c:val>
          <c:extLst>
            <c:ext xmlns:c16="http://schemas.microsoft.com/office/drawing/2014/chart" uri="{C3380CC4-5D6E-409C-BE32-E72D297353CC}">
              <c16:uniqueId val="{00000001-ECCE-4FEF-9001-855428FF0D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3809</c:v>
                </c:pt>
                <c:pt idx="1">
                  <c:v>4038</c:v>
                </c:pt>
                <c:pt idx="2">
                  <c:v>3935</c:v>
                </c:pt>
              </c:numCache>
            </c:numRef>
          </c:val>
          <c:extLst>
            <c:ext xmlns:c16="http://schemas.microsoft.com/office/drawing/2014/chart" uri="{C3380CC4-5D6E-409C-BE32-E72D297353CC}">
              <c16:uniqueId val="{00000002-ECCE-4FEF-9001-855428FF0D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{1A4C90C1-EEB9-41B9-8A05-B1FF0A150F76}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962-43E4-83B3-7250A9993E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{AA601563-2324-4663-840F-682BA22D4E0A}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62-43E4-83B3-7250A9993E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{66C82AC7-8DF5-485B-A3CA-291FA02A9F31}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62-43E4-83B3-7250A9993E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{92DDAFD2-FA9B-46DC-9679-8FE6124675B0}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62-43E4-83B3-7250A9993E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{C17B86F1-B293-45D6-A3E7-29B30CE9B797}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62-43E4-83B3-7250A9993E3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{352A30F9-C811-4689-B8EB-49BD6A0321FA}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962-43E4-83B3-7250A9993E3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{D787D16D-9948-4678-ACC8-3729988C25BF}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962-43E4-83B3-7250A9993E3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{FD2714D8-5EDF-426F-BE65-24D14484A2BE}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962-43E4-83B3-7250A9993E3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{F56D265F-8B68-4B6E-B78A-B4FE953588D6}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962-43E4-83B3-7250A9993E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c:v>
                </c:pt>
                <c:pt idx="24">
                  <c:v>59.1</c:v>
                </c:pt>
              </c:numCache>
            </c:numRef>
          </c:xVal>
          <c:yVal>
            <c:numRef>
              <c:f>公会計指標分析・財政指標組合せ分析表!$BP$51:$DC$51</c:f>
              <c:numCache>
                <c:formatCode>#,##0.0;"▲ "#,##0.0</c:formatCode>
                <c:ptCount val="40"/>
                <c:pt idx="16">
                  <c:v>131.6</c:v>
                </c:pt>
                <c:pt idx="24">
                  <c:v>151.4</c:v>
                </c:pt>
              </c:numCache>
            </c:numRef>
          </c:yVal>
          <c:smooth val="0"/>
          <c:extLst>
            <c:ext xmlns:c16="http://schemas.microsoft.com/office/drawing/2014/chart" uri="{C3380CC4-5D6E-409C-BE32-E72D297353CC}">
              <c16:uniqueId val="{00000009-6962-43E4-83B3-7250A9993E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{F576A641-6D6E-4DA5-B96A-ABC99D8AFC0A}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962-43E4-83B3-7250A9993E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{6011F67F-34B1-42DA-9033-CDE2A41FBD2B}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62-43E4-83B3-7250A9993E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{D6F87677-6736-413B-9A02-1F5588BBF4BE}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62-43E4-83B3-7250A9993E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{7CB80EDE-0735-47D3-9CA5-5BC647EB83FB}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62-43E4-83B3-7250A9993E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{D0AD5EB9-90F6-4B21-A64E-7C979C4DEC37}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62-43E4-83B3-7250A9993E3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{68848C63-CC09-4B64-8058-61C9420A4B14}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962-43E4-83B3-7250A9993E3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{907855F8-1B7B-48E8-A7D0-6CD04A6357EA}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962-43E4-83B3-7250A9993E3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{8F40E576-CD3F-43CC-971A-96CF837B09D9}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962-43E4-83B3-7250A9993E3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{35B13CDF-D554-4B03-8127-72F74409BB23}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962-43E4-83B3-7250A9993E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53.6</c:v>
                </c:pt>
              </c:numCache>
            </c:numRef>
          </c:xVal>
          <c:yVal>
            <c:numRef>
              <c:f>公会計指標分析・財政指標組合せ分析表!$BP$55:$DC$55</c:f>
              <c:numCache>
                <c:formatCode>#,##0.0;"▲ "#,##0.0</c:formatCode>
                <c:ptCount val="40"/>
                <c:pt idx="16">
                  <c:v>32.799999999999997</c:v>
                </c:pt>
                <c:pt idx="24">
                  <c:v>20.2</c:v>
                </c:pt>
              </c:numCache>
            </c:numRef>
          </c:yVal>
          <c:smooth val="0"/>
          <c:extLst>
            <c:ext xmlns:c16="http://schemas.microsoft.com/office/drawing/2014/chart" uri="{C3380CC4-5D6E-409C-BE32-E72D297353CC}">
              <c16:uniqueId val="{00000013-6962-43E4-83B3-7250A9993E35}"/>
            </c:ext>
          </c:extLst>
        </c:ser>
        <c:dLbls>
          <c:showLegendKey val="0"/>
          <c:showVal val="1"/>
          <c:showCatName val="0"/>
          <c:showSerName val="0"/>
          <c:showPercent val="0"/>
          <c:showBubbleSize val="0"/>
        </c:dLbls>
        <c:axId val="46179840"/>
        <c:axId val="46181760"/>
      </c:scatterChart>
      <c:valAx>
        <c:axId val="46179840"/>
        <c:scaling>
          <c:orientation val="minMax"/>
          <c:max val="59.6"/>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{F2BED7C9-4D98-42A7-8DF8-3E008D6F0FFD}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79C-469D-9E4B-D67E87EE4B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{94A9B8BB-2B2F-442E-B415-311F316C5E59}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9C-469D-9E4B-D67E87EE4B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{F69AF7B2-AD58-438A-BBA0-0BA96D87E7A9}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9C-469D-9E4B-D67E87EE4B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{D20BF542-D157-4E39-BFF6-DEDB4484AD09}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9C-469D-9E4B-D67E87EE4B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{7D016F0F-082A-4D5E-A6E8-C6E43897855F}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9C-469D-9E4B-D67E87EE4B4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{2221174A-58EE-4CC9-8F6A-12D71614FC00}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79C-469D-9E4B-D67E87EE4B4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{94D8C569-50D0-447F-B615-97B37AA8752B}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79C-469D-9E4B-D67E87EE4B4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{079D4F98-0264-425B-B71D-98EEE8FA58DB}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79C-469D-9E4B-D67E87EE4B4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{1E68458A-9537-45B9-9444-BCD459F6A8AF}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79C-469D-9E4B-D67E87EE4B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14.6</c:v>
                </c:pt>
                <c:pt idx="16">
                  <c:v>14.1</c:v>
                </c:pt>
                <c:pt idx="24">
                  <c:v>13.5</c:v>
                </c:pt>
                <c:pt idx="32">
                  <c:v>12.4</c:v>
                </c:pt>
              </c:numCache>
            </c:numRef>
          </c:xVal>
          <c:yVal>
            <c:numRef>
              <c:f>公会計指標分析・財政指標組合せ分析表!$BP$73:$DC$73</c:f>
              <c:numCache>
                <c:formatCode>#,##0.0;"▲ "#,##0.0</c:formatCode>
                <c:ptCount val="40"/>
                <c:pt idx="0">
                  <c:v>124</c:v>
                </c:pt>
                <c:pt idx="8">
                  <c:v>124.2</c:v>
                </c:pt>
                <c:pt idx="16">
                  <c:v>131.6</c:v>
                </c:pt>
                <c:pt idx="24">
                  <c:v>151.4</c:v>
                </c:pt>
                <c:pt idx="32">
                  <c:v>154.1</c:v>
                </c:pt>
              </c:numCache>
            </c:numRef>
          </c:yVal>
          <c:smooth val="0"/>
          <c:extLst>
            <c:ext xmlns:c16="http://schemas.microsoft.com/office/drawing/2014/chart" uri="{C3380CC4-5D6E-409C-BE32-E72D297353CC}">
              <c16:uniqueId val="{00000009-679C-469D-9E4B-D67E87EE4B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{DD3E63F4-EDA8-4BE6-8731-356E6F2EE7D2}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79C-469D-9E4B-D67E87EE4B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{CB68D57F-4878-4296-A2BF-805D0442D71D}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9C-469D-9E4B-D67E87EE4B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{1EAE855E-49B1-401F-A6D4-78813A7BF233}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9C-469D-9E4B-D67E87EE4B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{1B368549-9FEE-4D04-8755-7FBE14416220}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9C-469D-9E4B-D67E87EE4B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{907B0C6F-B3D2-4648-8F60-73833944D5F2}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9C-469D-9E4B-D67E87EE4B4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{E645359D-C15E-447C-BA83-69B66C323F87}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79C-469D-9E4B-D67E87EE4B4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{C2A11F67-E926-4FEC-B122-302F93212BFF}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79C-469D-9E4B-D67E87EE4B41}"/>
                </c:ext>
              </c:extLst>
            </c:dLbl>
            <c:dLbl>
              <c:idx val="24"/>
              <c:layout>
                <c:manualLayout>
                  <c:x val="-2.346729431441203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{0B50B27F-4133-420F-B5FB-94AD420CBA35}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79C-469D-9E4B-D67E87EE4B41}"/>
                </c:ext>
              </c:extLst>
            </c:dLbl>
            <c:dLbl>
              <c:idx val="32"/>
              <c:layout>
                <c:manualLayout>
                  <c:x val="-3.992868892380926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{3D119B71-442B-4A99-A0A5-593A7732FBEA}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79C-469D-9E4B-D67E87EE4B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c:ext xmlns:c16="http://schemas.microsoft.com/office/drawing/2014/chart" uri="{C3380CC4-5D6E-409C-BE32-E72D297353CC}">
              <c16:uniqueId val="{00000013-679C-469D-9E4B-D67E87EE4B41}"/>
            </c:ext>
          </c:extLst>
        </c:ser>
        <c:dLbls>
          <c:showLegendKey val="0"/>
          <c:showVal val="1"/>
          <c:showCatName val="0"/>
          <c:showSerName val="0"/>
          <c:showPercent val="0"/>
          <c:showBubbleSize val="0"/>
        </c:dLbls>
        <c:axId val="84219776"/>
        <c:axId val="84234240"/>
      </c:scatterChart>
      <c:valAx>
        <c:axId val="84219776"/>
        <c:scaling>
          <c:orientation val="minMax"/>
          <c:max val="16.100000000000001"/>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「元利償還金等（Ａ）」は、合併直後に借入した起債の償還が完了を迎えているため減少傾向にあるが、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学校施設耐震化や病院建設事業</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での企業</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債</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（公営企業の元利償還金に対する繰入金）</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の元金据置</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が終了するため若干の増加が見込まれる。</a:t>
          </a:r>
          <a:endPar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特に、企業債は合併特例債と比較して普通交付税の算入率が低いため「算入公債費等（Ｂ）」の伸び率は低下し、指標の上昇が見込まれる。</a:t>
          </a:r>
          <a:endPar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計画的な事業展開</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新規借入債</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を減らすことで、比率上昇の抑制を図りたい。</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」の一般会計債は、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合併後の新市建設計画に基づいて借入した起債の償還完了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と、学校施設耐震化事業等の新規発行債との均衡で、ほぼ横ばいに推移しているが、公営企業等繰入見込額は新病院建設事業での企業債によって増加傾向にある。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「充当可能財源等（Ｂ）」は、企業債繰入の増加に対応するため、特定歳入として病院指定管理者からの施設使用料（施設設備の減価償却費相当分）を充てているが、償却期間が短いため目減りが大きい。</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また、事業債の「基準財政需要額算入見込額」が一般会計債と比して低いことも要因となり全体の比率は上昇傾向にある。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年度以降にはこの企業債や関連した出資債の元金償還が開始されることから、現在高の減少が見込まれるため、それまでの間は一定水準での上昇を想定している。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新潟県阿賀野市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公共施設再編等に備えて「公共施設等整備基金」に２億２千万円、大学医学部と連携した寄附講座開設等に備えて「あがの市民病院整備基金」に１億７千万円を積み立てた一方、医療情報システム更新のため「あがの市民病院整備基金」から３億８千万円を取崩したこと、市の一体感の醸成のための事業のため「合併市町村振興基金」から１億円を取崩したことなどにより、基金全体としては１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公共施設の更新や統廃合等にかかる経費が増大していく見込みであるため、基金を計画的に活用していく予定であり、中期的には残高は減少していく。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主な基金の使途は次のとおり。</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①合併市町村振興基金・・・・・・地域住民の一体感の醸成及び旧町村単位の地域の振興に資する事業に要する経費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②公共施設等整備基金・・・・・・公共施設等の整備及び管理に要する経費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③あがの市民病院整備基金・・・・病院の整備及び運営等に要する経費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④地域福祉基金・・・・・・・・・地域における保健、医療及び福祉の増進に要する経費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⑤ふるさと阿賀野市応援基金・・・豊かな自然環境を守り育てる事業及び文化と子どもたちを守り育てる事業に要する経費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①市の一体感の醸成のための事業のため１億円を取崩したことにより減少した。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②今後の公共施設再編等に備えて２億２千万円積立てたことにより増加した。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大学医学部と連携した寄附講座開設に備えて「あがの市民病院整備基金」に１億７千万円を積み立てた一方、医療情報システム更新のため「あがの市民病院整備基金」から３億８千万円を取崩したことにより、トータルでは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④利子のみの積立てを行い、大きな増減はない。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⑤ふるさと応援寄附金の４千万円を積立て、子どもたちを守り育てる事業などのために３千５百万円を取崩したため、微増した。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公共施設等総合管理計画の策定による計画的な施設更新・統合にかかる経費や、ごみ処理施設の広域化に伴う建設費負担金が増大する見込みであるため、中期的には残高は減少していく。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平成２８年度は地方創生を目的とした単独事業に充てるため取崩したが、平成２９年度は取崩していない。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中期的には減少傾向にあるが、普通交付税の合併算定替による特例措置の終了や大規模災害の発災に備えて、標準財政規模の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％の範囲内になるよう努めることとしている。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当市は合併特例事業債や緊急防災・減災事業債のように元利償還金の交付税算入率が高いものを中心に借入れをしてきたので、減債基金を活用した繰上償還は行っていないため、取崩しはない。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上償還した方が有利である場合は、基金を活用した償還を行うこととするが、今後の積立てについては特定目的基金や財政調整基金を最優先とするため、減債基金への積立ては検討していない。したがって、中期的には残高は減少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43,165
42,942
192.74
22,530,209
21,329,524
946,235
12,855,984
23,644,668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440562" y="4607971"/>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年度より上昇したが、全国平均とほぼ同等で、施設の老朽化度合いは平均的な状態であると言える。引き続き、平成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年度に策定した「公共施設等総合管理計画」の方針に基づき、施設の再編整備、長寿命化に取り組んでいく。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7841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5185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10086"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0747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1275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3987800" y="6481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1275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3987800" y="52876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1275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0259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3429000" y="59039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xdr:cNvSpPr/>
      </xdr:nvSpPr>
      <xdr:spPr>
        <a:xfrm>
          <a:off x="2781300" y="57960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41656</xdr:rowOff>
    </xdr:from>
    <xdr:to>
      <xdr:col>19</xdr:col>
      <xdr:colOff>187325</xdr:colOff>
      <xdr:row>29</xdr:row>
      <xdr:rowOff>143256</xdr:rowOff>
    </xdr:to>
    <xdr:sp macro="" textlink="">
      <xdr:nvSpPr>
        <xdr:cNvPr id="76" name="楕円 75"/>
        <xdr:cNvSpPr/>
      </xdr:nvSpPr>
      <xdr:spPr>
        <a:xfrm>
          <a:off x="3429000" y="57852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7" name="楕円 76"/>
        <xdr:cNvSpPr/>
      </xdr:nvSpPr>
      <xdr:spPr>
        <a:xfrm>
          <a:off x="2781300" y="5808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92456</xdr:rowOff>
    </xdr:from>
    <xdr:to>
      <xdr:col>19</xdr:col>
      <xdr:colOff>136525</xdr:colOff>
      <xdr:row>29</xdr:row>
      <xdr:rowOff>116205</xdr:rowOff>
    </xdr:to>
    <xdr:cxnSp macro="">
      <xdr:nvCxnSpPr>
        <xdr:cNvPr id="78" name="直線コネクタ 77"/>
        <xdr:cNvCxnSpPr/>
      </xdr:nvCxnSpPr>
      <xdr:spPr>
        <a:xfrm flipV="1">
          <a:off x="2832100" y="5836031"/>
          <a:ext cx="6477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79" name="n_1aveValue有形固定資産減価償却率"/>
        <xdr:cNvSpPr txBox="1"/>
      </xdr:nvSpPr>
      <xdr:spPr>
        <a:xfrm>
          <a:off x="3293119"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80" name="n_2aveValue有形固定資産減価償却率"/>
        <xdr:cNvSpPr txBox="1"/>
      </xdr:nvSpPr>
      <xdr:spPr>
        <a:xfrm>
          <a:off x="2658119"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159783</xdr:rowOff>
    </xdr:from>
    <xdr:ext cx="405111" cy="259045"/>
    <xdr:sp macro="" textlink="">
      <xdr:nvSpPr>
        <xdr:cNvPr id="81" name="n_1mainValue有形固定資産減価償却率"/>
        <xdr:cNvSpPr txBox="1"/>
      </xdr:nvSpPr>
      <xdr:spPr>
        <a:xfrm>
          <a:off x="3293119" y="556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82" name="n_2mainValue有形固定資産減価償却率"/>
        <xdr:cNvSpPr txBox="1"/>
      </xdr:nvSpPr>
      <xdr:spPr>
        <a:xfrm>
          <a:off x="2658119"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5" name="正方形/長方形 84"/>
        <xdr:cNvSpPr/>
      </xdr:nvSpPr>
      <xdr:spPr>
        <a:xfrm>
          <a:off x="11802739" y="4607971"/>
          <a:ext cx="7404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においては、合併特例事業債や緊急防災・減災対策事業債など、償還金に対する交付税算入率の高いものを中心に発行しているが、債務償還可能年数の算定においては将来の交付税措置が控除されないため、類似団体と比較して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今後は、新規借入の抑制により、数値の低下を図りたい。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93312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93312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93312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93312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92799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92799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3" name="直線コネクタ 112"/>
        <xdr:cNvCxnSpPr/>
      </xdr:nvCxnSpPr>
      <xdr:spPr>
        <a:xfrm flipV="1">
          <a:off x="12593320"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2646025"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2534900" y="6803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6" name="債務償還可能年数最大値テキスト"/>
        <xdr:cNvSpPr txBox="1"/>
      </xdr:nvSpPr>
      <xdr:spPr>
        <a:xfrm>
          <a:off x="12646025"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17" name="直線コネクタ 116"/>
        <xdr:cNvCxnSpPr/>
      </xdr:nvCxnSpPr>
      <xdr:spPr>
        <a:xfrm>
          <a:off x="12534900" y="54362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18" name="債務償還可能年数平均値テキスト"/>
        <xdr:cNvSpPr txBox="1"/>
      </xdr:nvSpPr>
      <xdr:spPr>
        <a:xfrm>
          <a:off x="12646025"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19" name="フローチャート: 判断 118"/>
        <xdr:cNvSpPr/>
      </xdr:nvSpPr>
      <xdr:spPr>
        <a:xfrm>
          <a:off x="12573000" y="6166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152551</xdr:rowOff>
    </xdr:from>
    <xdr:to>
      <xdr:col>76</xdr:col>
      <xdr:colOff>73025</xdr:colOff>
      <xdr:row>29</xdr:row>
      <xdr:rowOff>82701</xdr:rowOff>
    </xdr:to>
    <xdr:sp macro="" textlink="">
      <xdr:nvSpPr>
        <xdr:cNvPr id="125" name="楕円 124"/>
        <xdr:cNvSpPr/>
      </xdr:nvSpPr>
      <xdr:spPr>
        <a:xfrm>
          <a:off x="12573000" y="57246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3978</xdr:rowOff>
    </xdr:from>
    <xdr:ext cx="405111" cy="259045"/>
    <xdr:sp macro="" textlink="">
      <xdr:nvSpPr>
        <xdr:cNvPr id="126" name="債務償還可能年数該当値テキスト"/>
        <xdr:cNvSpPr txBox="1"/>
      </xdr:nvSpPr>
      <xdr:spPr>
        <a:xfrm>
          <a:off x="12646025" y="55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43,165
42,942
192.74
22,530,209
21,329,524
946,235
12,855,984
23,644,668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39490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39878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3889375" y="720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39878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3889375" y="59378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39878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38989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203575" y="65805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428875"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0" name="楕円 69"/>
        <xdr:cNvSpPr/>
      </xdr:nvSpPr>
      <xdr:spPr>
        <a:xfrm>
          <a:off x="3203575" y="65347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71" name="楕円 70"/>
        <xdr:cNvSpPr/>
      </xdr:nvSpPr>
      <xdr:spPr>
        <a:xfrm>
          <a:off x="2428875"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102870</xdr:rowOff>
    </xdr:to>
    <xdr:cxnSp macro="">
      <xdr:nvCxnSpPr>
        <xdr:cNvPr id="72" name="直線コネクタ 71"/>
        <xdr:cNvCxnSpPr/>
      </xdr:nvCxnSpPr>
      <xdr:spPr>
        <a:xfrm flipV="1">
          <a:off x="2479675" y="6585585"/>
          <a:ext cx="7556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3" name="n_1aveValue【道路】&#10;有形固定資産減価償却率"/>
        <xdr:cNvSpPr txBox="1"/>
      </xdr:nvSpPr>
      <xdr:spPr>
        <a:xfrm>
          <a:off x="306769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4" name="n_2aveValue【道路】&#10;有形固定資産減価償却率"/>
        <xdr:cNvSpPr txBox="1"/>
      </xdr:nvSpPr>
      <xdr:spPr>
        <a:xfrm>
          <a:off x="230569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137812</xdr:rowOff>
    </xdr:from>
    <xdr:ext cx="405111" cy="259045"/>
    <xdr:sp macro="" textlink="">
      <xdr:nvSpPr>
        <xdr:cNvPr id="75" name="n_1mainValue【道路】&#10;有形固定資産減価償却率"/>
        <xdr:cNvSpPr txBox="1"/>
      </xdr:nvSpPr>
      <xdr:spPr>
        <a:xfrm>
          <a:off x="306769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76" name="n_2mainValue【道路】&#10;有形固定資産減価償却率"/>
        <xdr:cNvSpPr txBox="1"/>
      </xdr:nvSpPr>
      <xdr:spPr>
        <a:xfrm>
          <a:off x="230569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0" name="直線コネクタ 99"/>
        <xdr:cNvCxnSpPr/>
      </xdr:nvCxnSpPr>
      <xdr:spPr>
        <a:xfrm flipV="1">
          <a:off x="8905240"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1" name="【道路】&#10;一人当たり延長最小値テキスト"/>
        <xdr:cNvSpPr txBox="1"/>
      </xdr:nvSpPr>
      <xdr:spPr>
        <a:xfrm>
          <a:off x="8943975"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2" name="直線コネクタ 101"/>
        <xdr:cNvCxnSpPr/>
      </xdr:nvCxnSpPr>
      <xdr:spPr>
        <a:xfrm>
          <a:off x="8845550" y="72216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3" name="【道路】&#10;一人当たり延長最大値テキスト"/>
        <xdr:cNvSpPr txBox="1"/>
      </xdr:nvSpPr>
      <xdr:spPr>
        <a:xfrm>
          <a:off x="8943975"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4" name="直線コネクタ 103"/>
        <xdr:cNvCxnSpPr/>
      </xdr:nvCxnSpPr>
      <xdr:spPr>
        <a:xfrm>
          <a:off x="8845550" y="58614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5" name="【道路】&#10;一人当たり延長平均値テキスト"/>
        <xdr:cNvSpPr txBox="1"/>
      </xdr:nvSpPr>
      <xdr:spPr>
        <a:xfrm>
          <a:off x="8943975"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6" name="フローチャート: 判断 105"/>
        <xdr:cNvSpPr/>
      </xdr:nvSpPr>
      <xdr:spPr>
        <a:xfrm>
          <a:off x="8883650" y="66357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7" name="フローチャート: 判断 106"/>
        <xdr:cNvSpPr/>
      </xdr:nvSpPr>
      <xdr:spPr>
        <a:xfrm>
          <a:off x="815975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08" name="フローチャート: 判断 107"/>
        <xdr:cNvSpPr/>
      </xdr:nvSpPr>
      <xdr:spPr>
        <a:xfrm>
          <a:off x="7413625" y="66405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4026</xdr:rowOff>
    </xdr:from>
    <xdr:to>
      <xdr:col>50</xdr:col>
      <xdr:colOff>165100</xdr:colOff>
      <xdr:row>40</xdr:row>
      <xdr:rowOff>105626</xdr:rowOff>
    </xdr:to>
    <xdr:sp macro="" textlink="">
      <xdr:nvSpPr>
        <xdr:cNvPr id="114" name="楕円 113"/>
        <xdr:cNvSpPr/>
      </xdr:nvSpPr>
      <xdr:spPr>
        <a:xfrm>
          <a:off x="8159750" y="68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5474</xdr:rowOff>
    </xdr:from>
    <xdr:to>
      <xdr:col>46</xdr:col>
      <xdr:colOff>38100</xdr:colOff>
      <xdr:row>40</xdr:row>
      <xdr:rowOff>107074</xdr:rowOff>
    </xdr:to>
    <xdr:sp macro="" textlink="">
      <xdr:nvSpPr>
        <xdr:cNvPr id="115" name="楕円 114"/>
        <xdr:cNvSpPr/>
      </xdr:nvSpPr>
      <xdr:spPr>
        <a:xfrm>
          <a:off x="7413625" y="68634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54826</xdr:rowOff>
    </xdr:from>
    <xdr:to>
      <xdr:col>50</xdr:col>
      <xdr:colOff>114300</xdr:colOff>
      <xdr:row>40</xdr:row>
      <xdr:rowOff>56274</xdr:rowOff>
    </xdr:to>
    <xdr:cxnSp macro="">
      <xdr:nvCxnSpPr>
        <xdr:cNvPr id="116" name="直線コネクタ 115"/>
        <xdr:cNvCxnSpPr/>
      </xdr:nvCxnSpPr>
      <xdr:spPr>
        <a:xfrm flipV="1">
          <a:off x="7445375" y="6912826"/>
          <a:ext cx="765175"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36104</xdr:rowOff>
    </xdr:from>
    <xdr:ext cx="534377" cy="259045"/>
    <xdr:sp macro="" textlink="">
      <xdr:nvSpPr>
        <xdr:cNvPr id="117" name="n_1aveValue【道路】&#10;一人当たり延長"/>
        <xdr:cNvSpPr txBox="1"/>
      </xdr:nvSpPr>
      <xdr:spPr>
        <a:xfrm>
          <a:off x="7959236"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72166</xdr:rowOff>
    </xdr:from>
    <xdr:ext cx="534377" cy="259045"/>
    <xdr:sp macro="" textlink="">
      <xdr:nvSpPr>
        <xdr:cNvPr id="118" name="n_2aveValue【道路】&#10;一人当たり延長"/>
        <xdr:cNvSpPr txBox="1"/>
      </xdr:nvSpPr>
      <xdr:spPr>
        <a:xfrm>
          <a:off x="72258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96753</xdr:rowOff>
    </xdr:from>
    <xdr:ext cx="534377" cy="259045"/>
    <xdr:sp macro="" textlink="">
      <xdr:nvSpPr>
        <xdr:cNvPr id="119" name="n_1mainValue【道路】&#10;一人当たり延長"/>
        <xdr:cNvSpPr txBox="1"/>
      </xdr:nvSpPr>
      <xdr:spPr>
        <a:xfrm>
          <a:off x="7959236" y="695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98201</xdr:rowOff>
    </xdr:from>
    <xdr:ext cx="534377" cy="259045"/>
    <xdr:sp macro="" textlink="">
      <xdr:nvSpPr>
        <xdr:cNvPr id="120" name="n_2mainValue【道路】&#10;一人当たり延長"/>
        <xdr:cNvSpPr txBox="1"/>
      </xdr:nvSpPr>
      <xdr:spPr>
        <a:xfrm>
          <a:off x="7225811" y="69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208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208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662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3" name="直線コネクタ 142"/>
        <xdr:cNvCxnSpPr/>
      </xdr:nvCxnSpPr>
      <xdr:spPr>
        <a:xfrm flipV="1">
          <a:off x="39490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44" name="【橋りょう・トンネル】&#10;有形固定資産減価償却率最小値テキスト"/>
        <xdr:cNvSpPr txBox="1"/>
      </xdr:nvSpPr>
      <xdr:spPr>
        <a:xfrm>
          <a:off x="39878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45" name="直線コネクタ 144"/>
        <xdr:cNvCxnSpPr/>
      </xdr:nvCxnSpPr>
      <xdr:spPr>
        <a:xfrm>
          <a:off x="3889375" y="11007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6" name="【橋りょう・トンネル】&#10;有形固定資産減価償却率最大値テキスト"/>
        <xdr:cNvSpPr txBox="1"/>
      </xdr:nvSpPr>
      <xdr:spPr>
        <a:xfrm>
          <a:off x="39878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7" name="直線コネクタ 146"/>
        <xdr:cNvCxnSpPr/>
      </xdr:nvCxnSpPr>
      <xdr:spPr>
        <a:xfrm>
          <a:off x="3889375" y="98000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48" name="【橋りょう・トンネル】&#10;有形固定資産減価償却率平均値テキスト"/>
        <xdr:cNvSpPr txBox="1"/>
      </xdr:nvSpPr>
      <xdr:spPr>
        <a:xfrm>
          <a:off x="39878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9" name="フローチャート: 判断 148"/>
        <xdr:cNvSpPr/>
      </xdr:nvSpPr>
      <xdr:spPr>
        <a:xfrm>
          <a:off x="38989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0" name="フローチャート: 判断 149"/>
        <xdr:cNvSpPr/>
      </xdr:nvSpPr>
      <xdr:spPr>
        <a:xfrm>
          <a:off x="3203575" y="104716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1" name="フローチャート: 判断 150"/>
        <xdr:cNvSpPr/>
      </xdr:nvSpPr>
      <xdr:spPr>
        <a:xfrm>
          <a:off x="2428875"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148082</xdr:rowOff>
    </xdr:from>
    <xdr:to>
      <xdr:col>20</xdr:col>
      <xdr:colOff>38100</xdr:colOff>
      <xdr:row>62</xdr:row>
      <xdr:rowOff>78232</xdr:rowOff>
    </xdr:to>
    <xdr:sp macro="" textlink="">
      <xdr:nvSpPr>
        <xdr:cNvPr id="157" name="楕円 156"/>
        <xdr:cNvSpPr/>
      </xdr:nvSpPr>
      <xdr:spPr>
        <a:xfrm>
          <a:off x="3203575" y="106065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15494</xdr:rowOff>
    </xdr:from>
    <xdr:to>
      <xdr:col>15</xdr:col>
      <xdr:colOff>101600</xdr:colOff>
      <xdr:row>62</xdr:row>
      <xdr:rowOff>117094</xdr:rowOff>
    </xdr:to>
    <xdr:sp macro="" textlink="">
      <xdr:nvSpPr>
        <xdr:cNvPr id="158" name="楕円 157"/>
        <xdr:cNvSpPr/>
      </xdr:nvSpPr>
      <xdr:spPr>
        <a:xfrm>
          <a:off x="2428875"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27432</xdr:rowOff>
    </xdr:from>
    <xdr:to>
      <xdr:col>19</xdr:col>
      <xdr:colOff>177800</xdr:colOff>
      <xdr:row>62</xdr:row>
      <xdr:rowOff>66294</xdr:rowOff>
    </xdr:to>
    <xdr:cxnSp macro="">
      <xdr:nvCxnSpPr>
        <xdr:cNvPr id="159" name="直線コネクタ 158"/>
        <xdr:cNvCxnSpPr/>
      </xdr:nvCxnSpPr>
      <xdr:spPr>
        <a:xfrm flipV="1">
          <a:off x="2479675" y="10657332"/>
          <a:ext cx="7556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131335</xdr:rowOff>
    </xdr:from>
    <xdr:ext cx="405111" cy="259045"/>
    <xdr:sp macro="" textlink="">
      <xdr:nvSpPr>
        <xdr:cNvPr id="160" name="n_1aveValue【橋りょう・トンネル】&#10;有形固定資産減価償却率"/>
        <xdr:cNvSpPr txBox="1"/>
      </xdr:nvSpPr>
      <xdr:spPr>
        <a:xfrm>
          <a:off x="306769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61" name="n_2aveValue【橋りょう・トンネル】&#10;有形固定資産減価償却率"/>
        <xdr:cNvSpPr txBox="1"/>
      </xdr:nvSpPr>
      <xdr:spPr>
        <a:xfrm>
          <a:off x="230569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69359</xdr:rowOff>
    </xdr:from>
    <xdr:ext cx="405111" cy="259045"/>
    <xdr:sp macro="" textlink="">
      <xdr:nvSpPr>
        <xdr:cNvPr id="162" name="n_1mainValue【橋りょう・トンネル】&#10;有形固定資産減価償却率"/>
        <xdr:cNvSpPr txBox="1"/>
      </xdr:nvSpPr>
      <xdr:spPr>
        <a:xfrm>
          <a:off x="306769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108221</xdr:rowOff>
    </xdr:from>
    <xdr:ext cx="405111" cy="259045"/>
    <xdr:sp macro="" textlink="">
      <xdr:nvSpPr>
        <xdr:cNvPr id="163" name="n_2mainValue【橋りょう・トンネル】&#10;有形固定資産減価償却率"/>
        <xdr:cNvSpPr txBox="1"/>
      </xdr:nvSpPr>
      <xdr:spPr>
        <a:xfrm>
          <a:off x="230569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5122756"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87" name="直線コネクタ 186"/>
        <xdr:cNvCxnSpPr/>
      </xdr:nvCxnSpPr>
      <xdr:spPr>
        <a:xfrm flipV="1">
          <a:off x="8905240"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88" name="【橋りょう・トンネル】&#10;一人当たり有形固定資産（償却資産）額最小値テキスト"/>
        <xdr:cNvSpPr txBox="1"/>
      </xdr:nvSpPr>
      <xdr:spPr>
        <a:xfrm>
          <a:off x="8943975"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9" name="直線コネクタ 188"/>
        <xdr:cNvCxnSpPr/>
      </xdr:nvCxnSpPr>
      <xdr:spPr>
        <a:xfrm>
          <a:off x="8845550" y="10994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0" name="【橋りょう・トンネル】&#10;一人当たり有形固定資産（償却資産）額最大値テキスト"/>
        <xdr:cNvSpPr txBox="1"/>
      </xdr:nvSpPr>
      <xdr:spPr>
        <a:xfrm>
          <a:off x="8943975"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91" name="直線コネクタ 190"/>
        <xdr:cNvCxnSpPr/>
      </xdr:nvCxnSpPr>
      <xdr:spPr>
        <a:xfrm>
          <a:off x="8845550" y="97124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192" name="【橋りょう・トンネル】&#10;一人当たり有形固定資産（償却資産）額平均値テキスト"/>
        <xdr:cNvSpPr txBox="1"/>
      </xdr:nvSpPr>
      <xdr:spPr>
        <a:xfrm>
          <a:off x="8943975" y="10481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93" name="フローチャート: 判断 192"/>
        <xdr:cNvSpPr/>
      </xdr:nvSpPr>
      <xdr:spPr>
        <a:xfrm>
          <a:off x="8883650" y="105031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94" name="フローチャート: 判断 193"/>
        <xdr:cNvSpPr/>
      </xdr:nvSpPr>
      <xdr:spPr>
        <a:xfrm>
          <a:off x="815975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195" name="フローチャート: 判断 194"/>
        <xdr:cNvSpPr/>
      </xdr:nvSpPr>
      <xdr:spPr>
        <a:xfrm>
          <a:off x="7413625" y="104794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124775</xdr:rowOff>
    </xdr:from>
    <xdr:to>
      <xdr:col>50</xdr:col>
      <xdr:colOff>165100</xdr:colOff>
      <xdr:row>64</xdr:row>
      <xdr:rowOff>54925</xdr:rowOff>
    </xdr:to>
    <xdr:sp macro="" textlink="">
      <xdr:nvSpPr>
        <xdr:cNvPr id="201" name="楕円 200"/>
        <xdr:cNvSpPr/>
      </xdr:nvSpPr>
      <xdr:spPr>
        <a:xfrm>
          <a:off x="8159750" y="109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125687</xdr:rowOff>
    </xdr:from>
    <xdr:to>
      <xdr:col>46</xdr:col>
      <xdr:colOff>38100</xdr:colOff>
      <xdr:row>64</xdr:row>
      <xdr:rowOff>55837</xdr:rowOff>
    </xdr:to>
    <xdr:sp macro="" textlink="">
      <xdr:nvSpPr>
        <xdr:cNvPr id="202" name="楕円 201"/>
        <xdr:cNvSpPr/>
      </xdr:nvSpPr>
      <xdr:spPr>
        <a:xfrm>
          <a:off x="7413625" y="109270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4125</xdr:rowOff>
    </xdr:from>
    <xdr:to>
      <xdr:col>50</xdr:col>
      <xdr:colOff>114300</xdr:colOff>
      <xdr:row>64</xdr:row>
      <xdr:rowOff>5037</xdr:rowOff>
    </xdr:to>
    <xdr:cxnSp macro="">
      <xdr:nvCxnSpPr>
        <xdr:cNvPr id="203" name="直線コネクタ 202"/>
        <xdr:cNvCxnSpPr/>
      </xdr:nvCxnSpPr>
      <xdr:spPr>
        <a:xfrm flipV="1">
          <a:off x="7445375" y="10976925"/>
          <a:ext cx="765175" cy="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04" name="n_1aveValue【橋りょう・トンネル】&#10;一人当たり有形固定資産（償却資産）額"/>
        <xdr:cNvSpPr txBox="1"/>
      </xdr:nvSpPr>
      <xdr:spPr>
        <a:xfrm>
          <a:off x="793644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05" name="n_2aveValue【橋りょう・トンネル】&#10;一人当たり有形固定資産（償却資産）額"/>
        <xdr:cNvSpPr txBox="1"/>
      </xdr:nvSpPr>
      <xdr:spPr>
        <a:xfrm>
          <a:off x="71934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46052</xdr:rowOff>
    </xdr:from>
    <xdr:ext cx="534377" cy="259045"/>
    <xdr:sp macro="" textlink="">
      <xdr:nvSpPr>
        <xdr:cNvPr id="206" name="n_1mainValue【橋りょう・トンネル】&#10;一人当たり有形固定資産（償却資産）額"/>
        <xdr:cNvSpPr txBox="1"/>
      </xdr:nvSpPr>
      <xdr:spPr>
        <a:xfrm>
          <a:off x="7959236" y="1101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46964</xdr:rowOff>
    </xdr:from>
    <xdr:ext cx="534377" cy="259045"/>
    <xdr:sp macro="" textlink="">
      <xdr:nvSpPr>
        <xdr:cNvPr id="207" name="n_2mainValue【橋りょう・トンネル】&#10;一人当たり有形固定資産（償却資産）額"/>
        <xdr:cNvSpPr txBox="1"/>
      </xdr:nvSpPr>
      <xdr:spPr>
        <a:xfrm>
          <a:off x="7225811" y="110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9" name="直線コネクタ 218"/>
        <xdr:cNvCxnSpPr/>
      </xdr:nvCxnSpPr>
      <xdr:spPr>
        <a:xfrm>
          <a:off x="647700" y="14954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0" name="テキスト ボックス 219"/>
        <xdr:cNvSpPr txBox="1"/>
      </xdr:nvSpPr>
      <xdr:spPr>
        <a:xfrm>
          <a:off x="3208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1" name="直線コネクタ 220"/>
        <xdr:cNvCxnSpPr/>
      </xdr:nvCxnSpPr>
      <xdr:spPr>
        <a:xfrm>
          <a:off x="647700" y="1466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2" name="テキスト ボックス 221"/>
        <xdr:cNvSpPr txBox="1"/>
      </xdr:nvSpPr>
      <xdr:spPr>
        <a:xfrm>
          <a:off x="3208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3" name="直線コネクタ 222"/>
        <xdr:cNvCxnSpPr/>
      </xdr:nvCxnSpPr>
      <xdr:spPr>
        <a:xfrm>
          <a:off x="647700" y="14382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4" name="テキスト ボックス 223"/>
        <xdr:cNvSpPr txBox="1"/>
      </xdr:nvSpPr>
      <xdr:spPr>
        <a:xfrm>
          <a:off x="3208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7" name="直線コネクタ 226"/>
        <xdr:cNvCxnSpPr/>
      </xdr:nvCxnSpPr>
      <xdr:spPr>
        <a:xfrm>
          <a:off x="647700" y="13811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8" name="テキスト ボックス 227"/>
        <xdr:cNvSpPr txBox="1"/>
      </xdr:nvSpPr>
      <xdr:spPr>
        <a:xfrm>
          <a:off x="3208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9" name="直線コネクタ 228"/>
        <xdr:cNvCxnSpPr/>
      </xdr:nvCxnSpPr>
      <xdr:spPr>
        <a:xfrm>
          <a:off x="647700" y="1352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0" name="テキスト ボックス 229"/>
        <xdr:cNvSpPr txBox="1"/>
      </xdr:nvSpPr>
      <xdr:spPr>
        <a:xfrm>
          <a:off x="3208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1" name="直線コネクタ 230"/>
        <xdr:cNvCxnSpPr/>
      </xdr:nvCxnSpPr>
      <xdr:spPr>
        <a:xfrm>
          <a:off x="647700" y="13239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32" name="テキスト ボックス 231"/>
        <xdr:cNvSpPr txBox="1"/>
      </xdr:nvSpPr>
      <xdr:spPr>
        <a:xfrm>
          <a:off x="266246"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36" name="直線コネクタ 235"/>
        <xdr:cNvCxnSpPr/>
      </xdr:nvCxnSpPr>
      <xdr:spPr>
        <a:xfrm flipV="1">
          <a:off x="39490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37" name="【公営住宅】&#10;有形固定資産減価償却率最小値テキスト"/>
        <xdr:cNvSpPr txBox="1"/>
      </xdr:nvSpPr>
      <xdr:spPr>
        <a:xfrm>
          <a:off x="39878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38" name="直線コネクタ 237"/>
        <xdr:cNvCxnSpPr/>
      </xdr:nvCxnSpPr>
      <xdr:spPr>
        <a:xfrm>
          <a:off x="3889375" y="1477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9" name="【公営住宅】&#10;有形固定資産減価償却率最大値テキスト"/>
        <xdr:cNvSpPr txBox="1"/>
      </xdr:nvSpPr>
      <xdr:spPr>
        <a:xfrm>
          <a:off x="39878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0" name="直線コネクタ 239"/>
        <xdr:cNvCxnSpPr/>
      </xdr:nvCxnSpPr>
      <xdr:spPr>
        <a:xfrm>
          <a:off x="3889375" y="1335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41" name="【公営住宅】&#10;有形固定資産減価償却率平均値テキスト"/>
        <xdr:cNvSpPr txBox="1"/>
      </xdr:nvSpPr>
      <xdr:spPr>
        <a:xfrm>
          <a:off x="39878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42" name="フローチャート: 判断 241"/>
        <xdr:cNvSpPr/>
      </xdr:nvSpPr>
      <xdr:spPr>
        <a:xfrm>
          <a:off x="38989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3" name="フローチャート: 判断 242"/>
        <xdr:cNvSpPr/>
      </xdr:nvSpPr>
      <xdr:spPr>
        <a:xfrm>
          <a:off x="3203575" y="14137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44" name="フローチャート: 判断 243"/>
        <xdr:cNvSpPr/>
      </xdr:nvSpPr>
      <xdr:spPr>
        <a:xfrm>
          <a:off x="2428875"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50" name="楕円 249"/>
        <xdr:cNvSpPr/>
      </xdr:nvSpPr>
      <xdr:spPr>
        <a:xfrm>
          <a:off x="3203575" y="136804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58738</xdr:rowOff>
    </xdr:from>
    <xdr:to>
      <xdr:col>15</xdr:col>
      <xdr:colOff>101600</xdr:colOff>
      <xdr:row>83</xdr:row>
      <xdr:rowOff>160338</xdr:rowOff>
    </xdr:to>
    <xdr:sp macro="" textlink="">
      <xdr:nvSpPr>
        <xdr:cNvPr id="251" name="楕円 250"/>
        <xdr:cNvSpPr/>
      </xdr:nvSpPr>
      <xdr:spPr>
        <a:xfrm>
          <a:off x="2428875" y="14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83</xdr:row>
      <xdr:rowOff>109538</xdr:rowOff>
    </xdr:to>
    <xdr:cxnSp macro="">
      <xdr:nvCxnSpPr>
        <xdr:cNvPr id="252" name="直線コネクタ 251"/>
        <xdr:cNvCxnSpPr/>
      </xdr:nvCxnSpPr>
      <xdr:spPr>
        <a:xfrm flipV="1">
          <a:off x="2479675" y="13731239"/>
          <a:ext cx="755650" cy="60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53" name="n_1aveValue【公営住宅】&#10;有形固定資産減価償却率"/>
        <xdr:cNvSpPr txBox="1"/>
      </xdr:nvSpPr>
      <xdr:spPr>
        <a:xfrm>
          <a:off x="306769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54" name="n_2aveValue【公営住宅】&#10;有形固定資産減価償却率"/>
        <xdr:cNvSpPr txBox="1"/>
      </xdr:nvSpPr>
      <xdr:spPr>
        <a:xfrm>
          <a:off x="230569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255" name="n_1mainValue【公営住宅】&#10;有形固定資産減価償却率"/>
        <xdr:cNvSpPr txBox="1"/>
      </xdr:nvSpPr>
      <xdr:spPr>
        <a:xfrm>
          <a:off x="306769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151465</xdr:rowOff>
    </xdr:from>
    <xdr:ext cx="405111" cy="259045"/>
    <xdr:sp macro="" textlink="">
      <xdr:nvSpPr>
        <xdr:cNvPr id="256" name="n_2mainValue【公営住宅】&#10;有形固定資産減価償却率"/>
        <xdr:cNvSpPr txBox="1"/>
      </xdr:nvSpPr>
      <xdr:spPr>
        <a:xfrm>
          <a:off x="2305694" y="1438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7" name="直線コネクタ 266"/>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8" name="テキスト ボックス 267"/>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1" name="直線コネクタ 270"/>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2" name="テキスト ボックス 271"/>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20383</xdr:rowOff>
    </xdr:from>
    <xdr:to>
      <xdr:col>54</xdr:col>
      <xdr:colOff>189865</xdr:colOff>
      <xdr:row>84</xdr:row>
      <xdr:rowOff>119253</xdr:rowOff>
    </xdr:to>
    <xdr:cxnSp macro="">
      <xdr:nvCxnSpPr>
        <xdr:cNvPr id="276" name="直線コネクタ 275"/>
        <xdr:cNvCxnSpPr/>
      </xdr:nvCxnSpPr>
      <xdr:spPr>
        <a:xfrm flipV="1">
          <a:off x="8905240" y="13393483"/>
          <a:ext cx="0" cy="112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123080</xdr:rowOff>
    </xdr:from>
    <xdr:ext cx="469744" cy="259045"/>
    <xdr:sp macro="" textlink="">
      <xdr:nvSpPr>
        <xdr:cNvPr id="277" name="【公営住宅】&#10;一人当たり面積最小値テキスト"/>
        <xdr:cNvSpPr txBox="1"/>
      </xdr:nvSpPr>
      <xdr:spPr>
        <a:xfrm>
          <a:off x="8943975" y="1452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84</xdr:row>
      <xdr:rowOff>119253</xdr:rowOff>
    </xdr:from>
    <xdr:to>
      <xdr:col>55</xdr:col>
      <xdr:colOff>88900</xdr:colOff>
      <xdr:row>84</xdr:row>
      <xdr:rowOff>119253</xdr:rowOff>
    </xdr:to>
    <xdr:cxnSp macro="">
      <xdr:nvCxnSpPr>
        <xdr:cNvPr id="278" name="直線コネクタ 277"/>
        <xdr:cNvCxnSpPr/>
      </xdr:nvCxnSpPr>
      <xdr:spPr>
        <a:xfrm>
          <a:off x="8845550" y="145210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138510</xdr:rowOff>
    </xdr:from>
    <xdr:ext cx="469744" cy="259045"/>
    <xdr:sp macro="" textlink="">
      <xdr:nvSpPr>
        <xdr:cNvPr id="279" name="【公営住宅】&#10;一人当たり面積最大値テキスト"/>
        <xdr:cNvSpPr txBox="1"/>
      </xdr:nvSpPr>
      <xdr:spPr>
        <a:xfrm>
          <a:off x="8943975" y="1316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20383</xdr:rowOff>
    </xdr:from>
    <xdr:to>
      <xdr:col>55</xdr:col>
      <xdr:colOff>88900</xdr:colOff>
      <xdr:row>78</xdr:row>
      <xdr:rowOff>20383</xdr:rowOff>
    </xdr:to>
    <xdr:cxnSp macro="">
      <xdr:nvCxnSpPr>
        <xdr:cNvPr id="280" name="直線コネクタ 279"/>
        <xdr:cNvCxnSpPr/>
      </xdr:nvCxnSpPr>
      <xdr:spPr>
        <a:xfrm>
          <a:off x="8845550" y="133934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128604</xdr:rowOff>
    </xdr:from>
    <xdr:ext cx="469744" cy="259045"/>
    <xdr:sp macro="" textlink="">
      <xdr:nvSpPr>
        <xdr:cNvPr id="281" name="【公営住宅】&#10;一人当たり面積平均値テキスト"/>
        <xdr:cNvSpPr txBox="1"/>
      </xdr:nvSpPr>
      <xdr:spPr>
        <a:xfrm>
          <a:off x="8943975" y="14187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150177</xdr:rowOff>
    </xdr:from>
    <xdr:to>
      <xdr:col>55</xdr:col>
      <xdr:colOff>50800</xdr:colOff>
      <xdr:row>83</xdr:row>
      <xdr:rowOff>80327</xdr:rowOff>
    </xdr:to>
    <xdr:sp macro="" textlink="">
      <xdr:nvSpPr>
        <xdr:cNvPr id="282" name="フローチャート: 判断 281"/>
        <xdr:cNvSpPr/>
      </xdr:nvSpPr>
      <xdr:spPr>
        <a:xfrm>
          <a:off x="8883650" y="142090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41593</xdr:rowOff>
    </xdr:from>
    <xdr:to>
      <xdr:col>50</xdr:col>
      <xdr:colOff>165100</xdr:colOff>
      <xdr:row>82</xdr:row>
      <xdr:rowOff>143193</xdr:rowOff>
    </xdr:to>
    <xdr:sp macro="" textlink="">
      <xdr:nvSpPr>
        <xdr:cNvPr id="283" name="フローチャート: 判断 282"/>
        <xdr:cNvSpPr/>
      </xdr:nvSpPr>
      <xdr:spPr>
        <a:xfrm>
          <a:off x="8159750" y="1410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169038</xdr:rowOff>
    </xdr:from>
    <xdr:to>
      <xdr:col>46</xdr:col>
      <xdr:colOff>38100</xdr:colOff>
      <xdr:row>82</xdr:row>
      <xdr:rowOff>99188</xdr:rowOff>
    </xdr:to>
    <xdr:sp macro="" textlink="">
      <xdr:nvSpPr>
        <xdr:cNvPr id="284" name="フローチャート: 判断 283"/>
        <xdr:cNvSpPr/>
      </xdr:nvSpPr>
      <xdr:spPr>
        <a:xfrm>
          <a:off x="7413625" y="140564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163894</xdr:rowOff>
    </xdr:from>
    <xdr:to>
      <xdr:col>50</xdr:col>
      <xdr:colOff>165100</xdr:colOff>
      <xdr:row>85</xdr:row>
      <xdr:rowOff>94044</xdr:rowOff>
    </xdr:to>
    <xdr:sp macro="" textlink="">
      <xdr:nvSpPr>
        <xdr:cNvPr id="290" name="楕円 289"/>
        <xdr:cNvSpPr/>
      </xdr:nvSpPr>
      <xdr:spPr>
        <a:xfrm>
          <a:off x="8159750" y="145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163322</xdr:rowOff>
    </xdr:from>
    <xdr:to>
      <xdr:col>46</xdr:col>
      <xdr:colOff>38100</xdr:colOff>
      <xdr:row>85</xdr:row>
      <xdr:rowOff>93472</xdr:rowOff>
    </xdr:to>
    <xdr:sp macro="" textlink="">
      <xdr:nvSpPr>
        <xdr:cNvPr id="291" name="楕円 290"/>
        <xdr:cNvSpPr/>
      </xdr:nvSpPr>
      <xdr:spPr>
        <a:xfrm>
          <a:off x="7413625" y="145651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42672</xdr:rowOff>
    </xdr:from>
    <xdr:to>
      <xdr:col>50</xdr:col>
      <xdr:colOff>114300</xdr:colOff>
      <xdr:row>85</xdr:row>
      <xdr:rowOff>43244</xdr:rowOff>
    </xdr:to>
    <xdr:cxnSp macro="">
      <xdr:nvCxnSpPr>
        <xdr:cNvPr id="292" name="直線コネクタ 291"/>
        <xdr:cNvCxnSpPr/>
      </xdr:nvCxnSpPr>
      <xdr:spPr>
        <a:xfrm>
          <a:off x="7445375" y="14615922"/>
          <a:ext cx="76517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159720</xdr:rowOff>
    </xdr:from>
    <xdr:ext cx="469744" cy="259045"/>
    <xdr:sp macro="" textlink="">
      <xdr:nvSpPr>
        <xdr:cNvPr id="293" name="n_1aveValue【公営住宅】&#10;一人当たり面積"/>
        <xdr:cNvSpPr txBox="1"/>
      </xdr:nvSpPr>
      <xdr:spPr>
        <a:xfrm>
          <a:off x="7991552" y="1387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115715</xdr:rowOff>
    </xdr:from>
    <xdr:ext cx="469744" cy="259045"/>
    <xdr:sp macro="" textlink="">
      <xdr:nvSpPr>
        <xdr:cNvPr id="294" name="n_2aveValue【公営住宅】&#10;一人当たり面積"/>
        <xdr:cNvSpPr txBox="1"/>
      </xdr:nvSpPr>
      <xdr:spPr>
        <a:xfrm>
          <a:off x="7258127" y="1383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85171</xdr:rowOff>
    </xdr:from>
    <xdr:ext cx="469744" cy="259045"/>
    <xdr:sp macro="" textlink="">
      <xdr:nvSpPr>
        <xdr:cNvPr id="295" name="n_1mainValue【公営住宅】&#10;一人当たり面積"/>
        <xdr:cNvSpPr txBox="1"/>
      </xdr:nvSpPr>
      <xdr:spPr>
        <a:xfrm>
          <a:off x="7991552" y="1465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84599</xdr:rowOff>
    </xdr:from>
    <xdr:ext cx="469744" cy="259045"/>
    <xdr:sp macro="" textlink="">
      <xdr:nvSpPr>
        <xdr:cNvPr id="296" name="n_2mainValue【公営住宅】&#10;一人当たり面積"/>
        <xdr:cNvSpPr txBox="1"/>
      </xdr:nvSpPr>
      <xdr:spPr>
        <a:xfrm>
          <a:off x="72581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3" name="テキスト ボックス 322"/>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4" name="直線コネクタ 323"/>
        <xdr:cNvCxnSpPr/>
      </xdr:nvCxnSpPr>
      <xdr:spPr>
        <a:xfrm>
          <a:off x="10588625" y="716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5" name="テキスト ボックス 324"/>
        <xdr:cNvSpPr txBox="1"/>
      </xdr:nvSpPr>
      <xdr:spPr>
        <a:xfrm>
          <a:off x="10242716"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6" name="直線コネクタ 325"/>
        <xdr:cNvCxnSpPr/>
      </xdr:nvCxnSpPr>
      <xdr:spPr>
        <a:xfrm>
          <a:off x="10588625" y="670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7" name="テキスト ボックス 326"/>
        <xdr:cNvSpPr txBox="1"/>
      </xdr:nvSpPr>
      <xdr:spPr>
        <a:xfrm>
          <a:off x="1024271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8" name="直線コネクタ 327"/>
        <xdr:cNvCxnSpPr/>
      </xdr:nvCxnSpPr>
      <xdr:spPr>
        <a:xfrm>
          <a:off x="10588625" y="624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9" name="テキスト ボックス 328"/>
        <xdr:cNvSpPr txBox="1"/>
      </xdr:nvSpPr>
      <xdr:spPr>
        <a:xfrm>
          <a:off x="1024271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0" name="直線コネクタ 329"/>
        <xdr:cNvCxnSpPr/>
      </xdr:nvCxnSpPr>
      <xdr:spPr>
        <a:xfrm>
          <a:off x="10588625" y="579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1" name="テキスト ボックス 330"/>
        <xdr:cNvSpPr txBox="1"/>
      </xdr:nvSpPr>
      <xdr:spPr>
        <a:xfrm>
          <a:off x="10242716"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35" name="直線コネクタ 334"/>
        <xdr:cNvCxnSpPr/>
      </xdr:nvCxnSpPr>
      <xdr:spPr>
        <a:xfrm flipV="1">
          <a:off x="13889989"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36" name="【認定こども園・幼稚園・保育所】&#10;有形固定資産減価償却率最小値テキスト"/>
        <xdr:cNvSpPr txBox="1"/>
      </xdr:nvSpPr>
      <xdr:spPr>
        <a:xfrm>
          <a:off x="13928725"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37" name="直線コネクタ 336"/>
        <xdr:cNvCxnSpPr/>
      </xdr:nvCxnSpPr>
      <xdr:spPr>
        <a:xfrm>
          <a:off x="13801725" y="68976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38" name="【認定こども園・幼稚園・保育所】&#10;有形固定資産減価償却率最大値テキスト"/>
        <xdr:cNvSpPr txBox="1"/>
      </xdr:nvSpPr>
      <xdr:spPr>
        <a:xfrm>
          <a:off x="13928725"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39" name="直線コネクタ 338"/>
        <xdr:cNvCxnSpPr/>
      </xdr:nvCxnSpPr>
      <xdr:spPr>
        <a:xfrm>
          <a:off x="13801725" y="56814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340" name="【認定こども園・幼稚園・保育所】&#10;有形固定資産減価償却率平均値テキスト"/>
        <xdr:cNvSpPr txBox="1"/>
      </xdr:nvSpPr>
      <xdr:spPr>
        <a:xfrm>
          <a:off x="13928725"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41" name="フローチャート: 判断 340"/>
        <xdr:cNvSpPr/>
      </xdr:nvSpPr>
      <xdr:spPr>
        <a:xfrm>
          <a:off x="13839825" y="64307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42" name="フローチャート: 判断 341"/>
        <xdr:cNvSpPr/>
      </xdr:nvSpPr>
      <xdr:spPr>
        <a:xfrm>
          <a:off x="13115925"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343" name="フローチャート: 判断 342"/>
        <xdr:cNvSpPr/>
      </xdr:nvSpPr>
      <xdr:spPr>
        <a:xfrm>
          <a:off x="123698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132842</xdr:rowOff>
    </xdr:from>
    <xdr:to>
      <xdr:col>81</xdr:col>
      <xdr:colOff>101600</xdr:colOff>
      <xdr:row>35</xdr:row>
      <xdr:rowOff>62992</xdr:rowOff>
    </xdr:to>
    <xdr:sp macro="" textlink="">
      <xdr:nvSpPr>
        <xdr:cNvPr id="349" name="楕円 348"/>
        <xdr:cNvSpPr/>
      </xdr:nvSpPr>
      <xdr:spPr>
        <a:xfrm>
          <a:off x="13115925"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18542</xdr:rowOff>
    </xdr:from>
    <xdr:to>
      <xdr:col>76</xdr:col>
      <xdr:colOff>165100</xdr:colOff>
      <xdr:row>37</xdr:row>
      <xdr:rowOff>120142</xdr:rowOff>
    </xdr:to>
    <xdr:sp macro="" textlink="">
      <xdr:nvSpPr>
        <xdr:cNvPr id="350" name="楕円 349"/>
        <xdr:cNvSpPr/>
      </xdr:nvSpPr>
      <xdr:spPr>
        <a:xfrm>
          <a:off x="123698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xdr:rowOff>
    </xdr:from>
    <xdr:to>
      <xdr:col>81</xdr:col>
      <xdr:colOff>50800</xdr:colOff>
      <xdr:row>37</xdr:row>
      <xdr:rowOff>69342</xdr:rowOff>
    </xdr:to>
    <xdr:cxnSp macro="">
      <xdr:nvCxnSpPr>
        <xdr:cNvPr id="351" name="直線コネクタ 350"/>
        <xdr:cNvCxnSpPr/>
      </xdr:nvCxnSpPr>
      <xdr:spPr>
        <a:xfrm flipV="1">
          <a:off x="12420600" y="6012942"/>
          <a:ext cx="746125"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97553</xdr:rowOff>
    </xdr:from>
    <xdr:ext cx="405111" cy="259045"/>
    <xdr:sp macro="" textlink="">
      <xdr:nvSpPr>
        <xdr:cNvPr id="352" name="n_1aveValue【認定こども園・幼稚園・保育所】&#10;有形固定資産減価償却率"/>
        <xdr:cNvSpPr txBox="1"/>
      </xdr:nvSpPr>
      <xdr:spPr>
        <a:xfrm>
          <a:off x="129800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93235</xdr:rowOff>
    </xdr:from>
    <xdr:ext cx="405111" cy="259045"/>
    <xdr:sp macro="" textlink="">
      <xdr:nvSpPr>
        <xdr:cNvPr id="353" name="n_2aveValue【認定こども園・幼稚園・保育所】&#10;有形固定資産減価償却率"/>
        <xdr:cNvSpPr txBox="1"/>
      </xdr:nvSpPr>
      <xdr:spPr>
        <a:xfrm>
          <a:off x="12246619"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79519</xdr:rowOff>
    </xdr:from>
    <xdr:ext cx="405111" cy="259045"/>
    <xdr:sp macro="" textlink="">
      <xdr:nvSpPr>
        <xdr:cNvPr id="354" name="n_1mainValue【認定こども園・幼稚園・保育所】&#10;有形固定資産減価償却率"/>
        <xdr:cNvSpPr txBox="1"/>
      </xdr:nvSpPr>
      <xdr:spPr>
        <a:xfrm>
          <a:off x="129800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111269</xdr:rowOff>
    </xdr:from>
    <xdr:ext cx="405111" cy="259045"/>
    <xdr:sp macro="" textlink="">
      <xdr:nvSpPr>
        <xdr:cNvPr id="355" name="n_2mainValue【認定こども園・幼稚園・保育所】&#10;有形固定資産減価償却率"/>
        <xdr:cNvSpPr txBox="1"/>
      </xdr:nvSpPr>
      <xdr:spPr>
        <a:xfrm>
          <a:off x="12246619"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6" name="直線コネクタ 365"/>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7" name="テキスト ボックス 366"/>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8" name="直線コネクタ 367"/>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9" name="テキスト ボックス 368"/>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0" name="直線コネクタ 369"/>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1" name="テキスト ボックス 370"/>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2" name="直線コネクタ 371"/>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3" name="テキスト ボックス 372"/>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4" name="直線コネクタ 373"/>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5" name="テキスト ボックス 374"/>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379" name="直線コネクタ 378"/>
        <xdr:cNvCxnSpPr/>
      </xdr:nvCxnSpPr>
      <xdr:spPr>
        <a:xfrm flipV="1">
          <a:off x="188461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80" name="【認定こども園・幼稚園・保育所】&#10;一人当たり面積最小値テキスト"/>
        <xdr:cNvSpPr txBox="1"/>
      </xdr:nvSpPr>
      <xdr:spPr>
        <a:xfrm>
          <a:off x="188849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81" name="直線コネクタ 380"/>
        <xdr:cNvCxnSpPr/>
      </xdr:nvCxnSpPr>
      <xdr:spPr>
        <a:xfrm>
          <a:off x="18786475" y="7178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2" name="【認定こども園・幼稚園・保育所】&#10;一人当たり面積最大値テキスト"/>
        <xdr:cNvSpPr txBox="1"/>
      </xdr:nvSpPr>
      <xdr:spPr>
        <a:xfrm>
          <a:off x="188849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3" name="直線コネクタ 382"/>
        <xdr:cNvCxnSpPr/>
      </xdr:nvCxnSpPr>
      <xdr:spPr>
        <a:xfrm>
          <a:off x="18786475" y="58826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384" name="【認定こども園・幼稚園・保育所】&#10;一人当たり面積平均値テキスト"/>
        <xdr:cNvSpPr txBox="1"/>
      </xdr:nvSpPr>
      <xdr:spPr>
        <a:xfrm>
          <a:off x="188849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385" name="フローチャート: 判断 384"/>
        <xdr:cNvSpPr/>
      </xdr:nvSpPr>
      <xdr:spPr>
        <a:xfrm>
          <a:off x="187960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386" name="フローチャート: 判断 385"/>
        <xdr:cNvSpPr/>
      </xdr:nvSpPr>
      <xdr:spPr>
        <a:xfrm>
          <a:off x="18100675" y="65100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387" name="フローチャート: 判断 386"/>
        <xdr:cNvSpPr/>
      </xdr:nvSpPr>
      <xdr:spPr>
        <a:xfrm>
          <a:off x="17325975"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393" name="楕円 392"/>
        <xdr:cNvSpPr/>
      </xdr:nvSpPr>
      <xdr:spPr>
        <a:xfrm>
          <a:off x="18100675" y="7035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6350</xdr:rowOff>
    </xdr:from>
    <xdr:to>
      <xdr:col>107</xdr:col>
      <xdr:colOff>101600</xdr:colOff>
      <xdr:row>41</xdr:row>
      <xdr:rowOff>107950</xdr:rowOff>
    </xdr:to>
    <xdr:sp macro="" textlink="">
      <xdr:nvSpPr>
        <xdr:cNvPr id="394" name="楕円 393"/>
        <xdr:cNvSpPr/>
      </xdr:nvSpPr>
      <xdr:spPr>
        <a:xfrm>
          <a:off x="17325975"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57150</xdr:rowOff>
    </xdr:from>
    <xdr:to>
      <xdr:col>111</xdr:col>
      <xdr:colOff>177800</xdr:colOff>
      <xdr:row>41</xdr:row>
      <xdr:rowOff>57150</xdr:rowOff>
    </xdr:to>
    <xdr:cxnSp macro="">
      <xdr:nvCxnSpPr>
        <xdr:cNvPr id="395" name="直線コネクタ 394"/>
        <xdr:cNvCxnSpPr/>
      </xdr:nvCxnSpPr>
      <xdr:spPr>
        <a:xfrm>
          <a:off x="17376775" y="70866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113047</xdr:rowOff>
    </xdr:from>
    <xdr:ext cx="469744" cy="259045"/>
    <xdr:sp macro="" textlink="">
      <xdr:nvSpPr>
        <xdr:cNvPr id="396" name="n_1aveValue【認定こども園・幼稚園・保育所】&#10;一人当たり面積"/>
        <xdr:cNvSpPr txBox="1"/>
      </xdr:nvSpPr>
      <xdr:spPr>
        <a:xfrm>
          <a:off x="1793247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397" name="n_2aveValue【認定こども園・幼稚園・保育所】&#10;一人当たり面積"/>
        <xdr:cNvSpPr txBox="1"/>
      </xdr:nvSpPr>
      <xdr:spPr>
        <a:xfrm>
          <a:off x="1717047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99077</xdr:rowOff>
    </xdr:from>
    <xdr:ext cx="469744" cy="259045"/>
    <xdr:sp macro="" textlink="">
      <xdr:nvSpPr>
        <xdr:cNvPr id="398" name="n_1mainValue【認定こども園・幼稚園・保育所】&#10;一人当たり面積"/>
        <xdr:cNvSpPr txBox="1"/>
      </xdr:nvSpPr>
      <xdr:spPr>
        <a:xfrm>
          <a:off x="1793247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99077</xdr:rowOff>
    </xdr:from>
    <xdr:ext cx="469744" cy="259045"/>
    <xdr:sp macro="" textlink="">
      <xdr:nvSpPr>
        <xdr:cNvPr id="399" name="n_2mainValue【認定こども園・幼稚園・保育所】&#10;一人当たり面積"/>
        <xdr:cNvSpPr txBox="1"/>
      </xdr:nvSpPr>
      <xdr:spPr>
        <a:xfrm>
          <a:off x="1717047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0" name="テキスト ボックス 409"/>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1" name="直線コネクタ 410"/>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2" name="テキスト ボックス 411"/>
        <xdr:cNvSpPr txBox="1"/>
      </xdr:nvSpPr>
      <xdr:spPr>
        <a:xfrm>
          <a:off x="102427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3" name="直線コネクタ 412"/>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4" name="テキスト ボックス 413"/>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5" name="直線コネクタ 414"/>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6" name="テキスト ボックス 415"/>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7" name="直線コネクタ 416"/>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8" name="テキスト ボックス 417"/>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22" name="直線コネクタ 421"/>
        <xdr:cNvCxnSpPr/>
      </xdr:nvCxnSpPr>
      <xdr:spPr>
        <a:xfrm flipV="1">
          <a:off x="13889989"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23" name="【学校施設】&#10;有形固定資産減価償却率最小値テキスト"/>
        <xdr:cNvSpPr txBox="1"/>
      </xdr:nvSpPr>
      <xdr:spPr>
        <a:xfrm>
          <a:off x="13928725"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24" name="直線コネクタ 423"/>
        <xdr:cNvCxnSpPr/>
      </xdr:nvCxnSpPr>
      <xdr:spPr>
        <a:xfrm>
          <a:off x="13801725" y="108905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25" name="【学校施設】&#10;有形固定資産減価償却率最大値テキスト"/>
        <xdr:cNvSpPr txBox="1"/>
      </xdr:nvSpPr>
      <xdr:spPr>
        <a:xfrm>
          <a:off x="13928725"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26" name="直線コネクタ 425"/>
        <xdr:cNvCxnSpPr/>
      </xdr:nvCxnSpPr>
      <xdr:spPr>
        <a:xfrm>
          <a:off x="13801725" y="96217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27" name="【学校施設】&#10;有形固定資産減価償却率平均値テキスト"/>
        <xdr:cNvSpPr txBox="1"/>
      </xdr:nvSpPr>
      <xdr:spPr>
        <a:xfrm>
          <a:off x="13928725"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28" name="フローチャート: 判断 427"/>
        <xdr:cNvSpPr/>
      </xdr:nvSpPr>
      <xdr:spPr>
        <a:xfrm>
          <a:off x="13839825" y="100784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29" name="フローチャート: 判断 428"/>
        <xdr:cNvSpPr/>
      </xdr:nvSpPr>
      <xdr:spPr>
        <a:xfrm>
          <a:off x="13115925"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430" name="フローチャート: 判断 429"/>
        <xdr:cNvSpPr/>
      </xdr:nvSpPr>
      <xdr:spPr>
        <a:xfrm>
          <a:off x="123698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134366</xdr:rowOff>
    </xdr:from>
    <xdr:to>
      <xdr:col>81</xdr:col>
      <xdr:colOff>101600</xdr:colOff>
      <xdr:row>60</xdr:row>
      <xdr:rowOff>64516</xdr:rowOff>
    </xdr:to>
    <xdr:sp macro="" textlink="">
      <xdr:nvSpPr>
        <xdr:cNvPr id="436" name="楕円 435"/>
        <xdr:cNvSpPr/>
      </xdr:nvSpPr>
      <xdr:spPr>
        <a:xfrm>
          <a:off x="13115925"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81788</xdr:rowOff>
    </xdr:from>
    <xdr:to>
      <xdr:col>76</xdr:col>
      <xdr:colOff>165100</xdr:colOff>
      <xdr:row>61</xdr:row>
      <xdr:rowOff>11938</xdr:rowOff>
    </xdr:to>
    <xdr:sp macro="" textlink="">
      <xdr:nvSpPr>
        <xdr:cNvPr id="437" name="楕円 436"/>
        <xdr:cNvSpPr/>
      </xdr:nvSpPr>
      <xdr:spPr>
        <a:xfrm>
          <a:off x="123698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xdr:rowOff>
    </xdr:from>
    <xdr:to>
      <xdr:col>81</xdr:col>
      <xdr:colOff>50800</xdr:colOff>
      <xdr:row>60</xdr:row>
      <xdr:rowOff>132588</xdr:rowOff>
    </xdr:to>
    <xdr:cxnSp macro="">
      <xdr:nvCxnSpPr>
        <xdr:cNvPr id="438" name="直線コネクタ 437"/>
        <xdr:cNvCxnSpPr/>
      </xdr:nvCxnSpPr>
      <xdr:spPr>
        <a:xfrm flipV="1">
          <a:off x="12420600" y="10300716"/>
          <a:ext cx="746125"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85615</xdr:rowOff>
    </xdr:from>
    <xdr:ext cx="405111" cy="259045"/>
    <xdr:sp macro="" textlink="">
      <xdr:nvSpPr>
        <xdr:cNvPr id="439" name="n_1aveValue【学校施設】&#10;有形固定資産減価償却率"/>
        <xdr:cNvSpPr txBox="1"/>
      </xdr:nvSpPr>
      <xdr:spPr>
        <a:xfrm>
          <a:off x="129800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39895</xdr:rowOff>
    </xdr:from>
    <xdr:ext cx="405111" cy="259045"/>
    <xdr:sp macro="" textlink="">
      <xdr:nvSpPr>
        <xdr:cNvPr id="440" name="n_2aveValue【学校施設】&#10;有形固定資産減価償却率"/>
        <xdr:cNvSpPr txBox="1"/>
      </xdr:nvSpPr>
      <xdr:spPr>
        <a:xfrm>
          <a:off x="12246619"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55643</xdr:rowOff>
    </xdr:from>
    <xdr:ext cx="405111" cy="259045"/>
    <xdr:sp macro="" textlink="">
      <xdr:nvSpPr>
        <xdr:cNvPr id="441" name="n_1mainValue【学校施設】&#10;有形固定資産減価償却率"/>
        <xdr:cNvSpPr txBox="1"/>
      </xdr:nvSpPr>
      <xdr:spPr>
        <a:xfrm>
          <a:off x="129800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3065</xdr:rowOff>
    </xdr:from>
    <xdr:ext cx="405111" cy="259045"/>
    <xdr:sp macro="" textlink="">
      <xdr:nvSpPr>
        <xdr:cNvPr id="442" name="n_2mainValue【学校施設】&#10;有形固定資産減価償却率"/>
        <xdr:cNvSpPr txBox="1"/>
      </xdr:nvSpPr>
      <xdr:spPr>
        <a:xfrm>
          <a:off x="12246619" y="104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67" name="直線コネクタ 466"/>
        <xdr:cNvCxnSpPr/>
      </xdr:nvCxnSpPr>
      <xdr:spPr>
        <a:xfrm flipV="1">
          <a:off x="188461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68" name="【学校施設】&#10;一人当たり面積最小値テキスト"/>
        <xdr:cNvSpPr txBox="1"/>
      </xdr:nvSpPr>
      <xdr:spPr>
        <a:xfrm>
          <a:off x="188849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69" name="直線コネクタ 468"/>
        <xdr:cNvCxnSpPr/>
      </xdr:nvCxnSpPr>
      <xdr:spPr>
        <a:xfrm>
          <a:off x="18786475" y="109754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70" name="【学校施設】&#10;一人当たり面積最大値テキスト"/>
        <xdr:cNvSpPr txBox="1"/>
      </xdr:nvSpPr>
      <xdr:spPr>
        <a:xfrm>
          <a:off x="188849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71" name="直線コネクタ 470"/>
        <xdr:cNvCxnSpPr/>
      </xdr:nvCxnSpPr>
      <xdr:spPr>
        <a:xfrm>
          <a:off x="18786475" y="95227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472" name="【学校施設】&#10;一人当たり面積平均値テキスト"/>
        <xdr:cNvSpPr txBox="1"/>
      </xdr:nvSpPr>
      <xdr:spPr>
        <a:xfrm>
          <a:off x="188849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473" name="フローチャート: 判断 472"/>
        <xdr:cNvSpPr/>
      </xdr:nvSpPr>
      <xdr:spPr>
        <a:xfrm>
          <a:off x="187960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474" name="フローチャート: 判断 473"/>
        <xdr:cNvSpPr/>
      </xdr:nvSpPr>
      <xdr:spPr>
        <a:xfrm>
          <a:off x="18100675" y="105726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475" name="フローチャート: 判断 474"/>
        <xdr:cNvSpPr/>
      </xdr:nvSpPr>
      <xdr:spPr>
        <a:xfrm>
          <a:off x="17325975"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19685</xdr:rowOff>
    </xdr:from>
    <xdr:to>
      <xdr:col>112</xdr:col>
      <xdr:colOff>38100</xdr:colOff>
      <xdr:row>62</xdr:row>
      <xdr:rowOff>121285</xdr:rowOff>
    </xdr:to>
    <xdr:sp macro="" textlink="">
      <xdr:nvSpPr>
        <xdr:cNvPr id="481" name="楕円 480"/>
        <xdr:cNvSpPr/>
      </xdr:nvSpPr>
      <xdr:spPr>
        <a:xfrm>
          <a:off x="18100675" y="106495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82" name="楕円 481"/>
        <xdr:cNvSpPr/>
      </xdr:nvSpPr>
      <xdr:spPr>
        <a:xfrm>
          <a:off x="17325975"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70485</xdr:rowOff>
    </xdr:from>
    <xdr:to>
      <xdr:col>111</xdr:col>
      <xdr:colOff>177800</xdr:colOff>
      <xdr:row>62</xdr:row>
      <xdr:rowOff>75438</xdr:rowOff>
    </xdr:to>
    <xdr:cxnSp macro="">
      <xdr:nvCxnSpPr>
        <xdr:cNvPr id="483" name="直線コネクタ 482"/>
        <xdr:cNvCxnSpPr/>
      </xdr:nvCxnSpPr>
      <xdr:spPr>
        <a:xfrm flipV="1">
          <a:off x="17376775" y="10700385"/>
          <a:ext cx="75565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60850</xdr:rowOff>
    </xdr:from>
    <xdr:ext cx="469744" cy="259045"/>
    <xdr:sp macro="" textlink="">
      <xdr:nvSpPr>
        <xdr:cNvPr id="484" name="n_1aveValue【学校施設】&#10;一人当たり面積"/>
        <xdr:cNvSpPr txBox="1"/>
      </xdr:nvSpPr>
      <xdr:spPr>
        <a:xfrm>
          <a:off x="1793247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71518</xdr:rowOff>
    </xdr:from>
    <xdr:ext cx="469744" cy="259045"/>
    <xdr:sp macro="" textlink="">
      <xdr:nvSpPr>
        <xdr:cNvPr id="485" name="n_2aveValue【学校施設】&#10;一人当たり面積"/>
        <xdr:cNvSpPr txBox="1"/>
      </xdr:nvSpPr>
      <xdr:spPr>
        <a:xfrm>
          <a:off x="1717047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112412</xdr:rowOff>
    </xdr:from>
    <xdr:ext cx="469744" cy="259045"/>
    <xdr:sp macro="" textlink="">
      <xdr:nvSpPr>
        <xdr:cNvPr id="486" name="n_1mainValue【学校施設】&#10;一人当たり面積"/>
        <xdr:cNvSpPr txBox="1"/>
      </xdr:nvSpPr>
      <xdr:spPr>
        <a:xfrm>
          <a:off x="1793247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117365</xdr:rowOff>
    </xdr:from>
    <xdr:ext cx="469744" cy="259045"/>
    <xdr:sp macro="" textlink="">
      <xdr:nvSpPr>
        <xdr:cNvPr id="487" name="n_2mainValue【学校施設】&#10;一人当たり面積"/>
        <xdr:cNvSpPr txBox="1"/>
      </xdr:nvSpPr>
      <xdr:spPr>
        <a:xfrm>
          <a:off x="1717047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4" name="テキスト ボックス 513"/>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5" name="直線コネクタ 514"/>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6" name="テキスト ボックス 515"/>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7" name="直線コネクタ 516"/>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8" name="テキスト ボックス 517"/>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9" name="直線コネクタ 518"/>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0" name="テキスト ボックス 519"/>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1" name="直線コネクタ 520"/>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2" name="テキスト ボックス 521"/>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3" name="直線コネクタ 522"/>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4" name="テキスト ボックス 523"/>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528" name="直線コネクタ 527"/>
        <xdr:cNvCxnSpPr/>
      </xdr:nvCxnSpPr>
      <xdr:spPr>
        <a:xfrm flipV="1">
          <a:off x="13889989"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529" name="【公民館】&#10;有形固定資産減価償却率最小値テキスト"/>
        <xdr:cNvSpPr txBox="1"/>
      </xdr:nvSpPr>
      <xdr:spPr>
        <a:xfrm>
          <a:off x="13928725"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530" name="直線コネクタ 529"/>
        <xdr:cNvCxnSpPr/>
      </xdr:nvCxnSpPr>
      <xdr:spPr>
        <a:xfrm>
          <a:off x="13801725" y="184118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531" name="【公民館】&#10;有形固定資産減価償却率最大値テキスト"/>
        <xdr:cNvSpPr txBox="1"/>
      </xdr:nvSpPr>
      <xdr:spPr>
        <a:xfrm>
          <a:off x="13928725"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532" name="直線コネクタ 531"/>
        <xdr:cNvCxnSpPr/>
      </xdr:nvCxnSpPr>
      <xdr:spPr>
        <a:xfrm>
          <a:off x="13801725" y="173507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533" name="【公民館】&#10;有形固定資産減価償却率平均値テキスト"/>
        <xdr:cNvSpPr txBox="1"/>
      </xdr:nvSpPr>
      <xdr:spPr>
        <a:xfrm>
          <a:off x="13928725"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534" name="フローチャート: 判断 533"/>
        <xdr:cNvSpPr/>
      </xdr:nvSpPr>
      <xdr:spPr>
        <a:xfrm>
          <a:off x="13839825" y="17880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535" name="フローチャート: 判断 534"/>
        <xdr:cNvSpPr/>
      </xdr:nvSpPr>
      <xdr:spPr>
        <a:xfrm>
          <a:off x="13115925"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536" name="フローチャート: 判断 535"/>
        <xdr:cNvSpPr/>
      </xdr:nvSpPr>
      <xdr:spPr>
        <a:xfrm>
          <a:off x="123698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99695</xdr:rowOff>
    </xdr:from>
    <xdr:to>
      <xdr:col>81</xdr:col>
      <xdr:colOff>101600</xdr:colOff>
      <xdr:row>106</xdr:row>
      <xdr:rowOff>29845</xdr:rowOff>
    </xdr:to>
    <xdr:sp macro="" textlink="">
      <xdr:nvSpPr>
        <xdr:cNvPr id="542" name="楕円 541"/>
        <xdr:cNvSpPr/>
      </xdr:nvSpPr>
      <xdr:spPr>
        <a:xfrm>
          <a:off x="13115925"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103505</xdr:rowOff>
    </xdr:from>
    <xdr:to>
      <xdr:col>76</xdr:col>
      <xdr:colOff>165100</xdr:colOff>
      <xdr:row>107</xdr:row>
      <xdr:rowOff>33655</xdr:rowOff>
    </xdr:to>
    <xdr:sp macro="" textlink="">
      <xdr:nvSpPr>
        <xdr:cNvPr id="543" name="楕円 542"/>
        <xdr:cNvSpPr/>
      </xdr:nvSpPr>
      <xdr:spPr>
        <a:xfrm>
          <a:off x="123698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150495</xdr:rowOff>
    </xdr:from>
    <xdr:to>
      <xdr:col>81</xdr:col>
      <xdr:colOff>50800</xdr:colOff>
      <xdr:row>106</xdr:row>
      <xdr:rowOff>154305</xdr:rowOff>
    </xdr:to>
    <xdr:cxnSp macro="">
      <xdr:nvCxnSpPr>
        <xdr:cNvPr id="544" name="直線コネクタ 543"/>
        <xdr:cNvCxnSpPr/>
      </xdr:nvCxnSpPr>
      <xdr:spPr>
        <a:xfrm flipV="1">
          <a:off x="12420600" y="18152745"/>
          <a:ext cx="746125"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545" name="n_1aveValue【公民館】&#10;有形固定資産減価償却率"/>
        <xdr:cNvSpPr txBox="1"/>
      </xdr:nvSpPr>
      <xdr:spPr>
        <a:xfrm>
          <a:off x="12980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4463</xdr:rowOff>
    </xdr:from>
    <xdr:ext cx="405111" cy="259045"/>
    <xdr:sp macro="" textlink="">
      <xdr:nvSpPr>
        <xdr:cNvPr id="546" name="n_2aveValue【公民館】&#10;有形固定資産減価償却率"/>
        <xdr:cNvSpPr txBox="1"/>
      </xdr:nvSpPr>
      <xdr:spPr>
        <a:xfrm>
          <a:off x="12246619"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20972</xdr:rowOff>
    </xdr:from>
    <xdr:ext cx="405111" cy="259045"/>
    <xdr:sp macro="" textlink="">
      <xdr:nvSpPr>
        <xdr:cNvPr id="547" name="n_1mainValue【公民館】&#10;有形固定資産減価償却率"/>
        <xdr:cNvSpPr txBox="1"/>
      </xdr:nvSpPr>
      <xdr:spPr>
        <a:xfrm>
          <a:off x="12980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24782</xdr:rowOff>
    </xdr:from>
    <xdr:ext cx="405111" cy="259045"/>
    <xdr:sp macro="" textlink="">
      <xdr:nvSpPr>
        <xdr:cNvPr id="548" name="n_2mainValue【公民館】&#10;有形固定資産減価償却率"/>
        <xdr:cNvSpPr txBox="1"/>
      </xdr:nvSpPr>
      <xdr:spPr>
        <a:xfrm>
          <a:off x="12246619"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9" name="直線コネクタ 558"/>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0" name="テキスト ボックス 559"/>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1" name="直線コネクタ 560"/>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2" name="テキスト ボックス 561"/>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3" name="直線コネクタ 562"/>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4" name="テキスト ボックス 563"/>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5" name="直線コネクタ 564"/>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6" name="テキスト ボックス 565"/>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8" name="テキスト ボックス 567"/>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570" name="直線コネクタ 569"/>
        <xdr:cNvCxnSpPr/>
      </xdr:nvCxnSpPr>
      <xdr:spPr>
        <a:xfrm flipV="1">
          <a:off x="188461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571" name="【公民館】&#10;一人当たり面積最小値テキスト"/>
        <xdr:cNvSpPr txBox="1"/>
      </xdr:nvSpPr>
      <xdr:spPr>
        <a:xfrm>
          <a:off x="188849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572" name="直線コネクタ 571"/>
        <xdr:cNvCxnSpPr/>
      </xdr:nvCxnSpPr>
      <xdr:spPr>
        <a:xfrm>
          <a:off x="18786475" y="185013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573" name="【公民館】&#10;一人当たり面積最大値テキスト"/>
        <xdr:cNvSpPr txBox="1"/>
      </xdr:nvSpPr>
      <xdr:spPr>
        <a:xfrm>
          <a:off x="188849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574" name="直線コネクタ 573"/>
        <xdr:cNvCxnSpPr/>
      </xdr:nvCxnSpPr>
      <xdr:spPr>
        <a:xfrm>
          <a:off x="18786475" y="172074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575" name="【公民館】&#10;一人当たり面積平均値テキスト"/>
        <xdr:cNvSpPr txBox="1"/>
      </xdr:nvSpPr>
      <xdr:spPr>
        <a:xfrm>
          <a:off x="188849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576" name="フローチャート: 判断 575"/>
        <xdr:cNvSpPr/>
      </xdr:nvSpPr>
      <xdr:spPr>
        <a:xfrm>
          <a:off x="187960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577" name="フローチャート: 判断 576"/>
        <xdr:cNvSpPr/>
      </xdr:nvSpPr>
      <xdr:spPr>
        <a:xfrm>
          <a:off x="18100675" y="179773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578" name="フローチャート: 判断 577"/>
        <xdr:cNvSpPr/>
      </xdr:nvSpPr>
      <xdr:spPr>
        <a:xfrm>
          <a:off x="17325975"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9" name="テキスト ボックス 578"/>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157987</xdr:rowOff>
    </xdr:from>
    <xdr:to>
      <xdr:col>112</xdr:col>
      <xdr:colOff>38100</xdr:colOff>
      <xdr:row>107</xdr:row>
      <xdr:rowOff>88137</xdr:rowOff>
    </xdr:to>
    <xdr:sp macro="" textlink="">
      <xdr:nvSpPr>
        <xdr:cNvPr id="584" name="楕円 583"/>
        <xdr:cNvSpPr/>
      </xdr:nvSpPr>
      <xdr:spPr>
        <a:xfrm>
          <a:off x="18100675" y="183316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157987</xdr:rowOff>
    </xdr:from>
    <xdr:to>
      <xdr:col>107</xdr:col>
      <xdr:colOff>101600</xdr:colOff>
      <xdr:row>107</xdr:row>
      <xdr:rowOff>88137</xdr:rowOff>
    </xdr:to>
    <xdr:sp macro="" textlink="">
      <xdr:nvSpPr>
        <xdr:cNvPr id="585" name="楕円 584"/>
        <xdr:cNvSpPr/>
      </xdr:nvSpPr>
      <xdr:spPr>
        <a:xfrm>
          <a:off x="17325975"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37337</xdr:rowOff>
    </xdr:from>
    <xdr:to>
      <xdr:col>111</xdr:col>
      <xdr:colOff>177800</xdr:colOff>
      <xdr:row>107</xdr:row>
      <xdr:rowOff>37337</xdr:rowOff>
    </xdr:to>
    <xdr:cxnSp macro="">
      <xdr:nvCxnSpPr>
        <xdr:cNvPr id="586" name="直線コネクタ 585"/>
        <xdr:cNvCxnSpPr/>
      </xdr:nvCxnSpPr>
      <xdr:spPr>
        <a:xfrm>
          <a:off x="17376775" y="18382487"/>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587" name="n_1aveValue【公民館】&#10;一人当たり面積"/>
        <xdr:cNvSpPr txBox="1"/>
      </xdr:nvSpPr>
      <xdr:spPr>
        <a:xfrm>
          <a:off x="1793247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588" name="n_2aveValue【公民館】&#10;一人当たり面積"/>
        <xdr:cNvSpPr txBox="1"/>
      </xdr:nvSpPr>
      <xdr:spPr>
        <a:xfrm>
          <a:off x="1717047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79264</xdr:rowOff>
    </xdr:from>
    <xdr:ext cx="469744" cy="259045"/>
    <xdr:sp macro="" textlink="">
      <xdr:nvSpPr>
        <xdr:cNvPr id="589" name="n_1mainValue【公民館】&#10;一人当たり面積"/>
        <xdr:cNvSpPr txBox="1"/>
      </xdr:nvSpPr>
      <xdr:spPr>
        <a:xfrm>
          <a:off x="1793247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79264</xdr:rowOff>
    </xdr:from>
    <xdr:ext cx="469744" cy="259045"/>
    <xdr:sp macro="" textlink="">
      <xdr:nvSpPr>
        <xdr:cNvPr id="590" name="n_2mainValue【公民館】&#10;一人当たり面積"/>
        <xdr:cNvSpPr txBox="1"/>
      </xdr:nvSpPr>
      <xdr:spPr>
        <a:xfrm>
          <a:off x="1717047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道路、認定こども園・幼稚園・保育所、公営住宅の有形固定資産減価償却率は上回っている。特に、認定こども園・幼稚園・保育所と公営住宅は、施設数が少ない中で減価償却が進んだため、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年度と比べて伸びが大きくなっている。今後も計画的に長寿命化を図っていく。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・橋りょう・トンネル、学校施設、公民館の有形固定資産減価償却率は、全国平均及び類似団体内平均値を下回っている。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・多くの類型において、大きな施設の新設は行っていないことから、一人あたり面積・延長等は平成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年度と比べてほぼ横ばい。類似団体と比較しても平均を下回っている。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43,165
42,942
192.74
22,530,209
21,329,524
946,235
12,855,984
23,644,668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659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39490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39878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388937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39878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3889375" y="579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39878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38989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203575" y="66909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97172</xdr:rowOff>
    </xdr:from>
    <xdr:ext cx="405111" cy="259045"/>
    <xdr:sp macro="" textlink="">
      <xdr:nvSpPr>
        <xdr:cNvPr id="63" name="n_1aveValue【図書館】&#10;有形固定資産減価償却率"/>
        <xdr:cNvSpPr txBox="1"/>
      </xdr:nvSpPr>
      <xdr:spPr>
        <a:xfrm>
          <a:off x="306769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428875"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114952</xdr:rowOff>
    </xdr:from>
    <xdr:ext cx="405111" cy="259045"/>
    <xdr:sp macro="" textlink="">
      <xdr:nvSpPr>
        <xdr:cNvPr id="65" name="n_2aveValue【図書館】&#10;有形固定資産減価償却率"/>
        <xdr:cNvSpPr txBox="1"/>
      </xdr:nvSpPr>
      <xdr:spPr>
        <a:xfrm>
          <a:off x="230569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1" name="楕円 70"/>
        <xdr:cNvSpPr/>
      </xdr:nvSpPr>
      <xdr:spPr>
        <a:xfrm>
          <a:off x="3203575" y="63861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72" name="楕円 71"/>
        <xdr:cNvSpPr/>
      </xdr:nvSpPr>
      <xdr:spPr>
        <a:xfrm>
          <a:off x="2428875"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93345</xdr:rowOff>
    </xdr:from>
    <xdr:to>
      <xdr:col>19</xdr:col>
      <xdr:colOff>177800</xdr:colOff>
      <xdr:row>38</xdr:row>
      <xdr:rowOff>41910</xdr:rowOff>
    </xdr:to>
    <xdr:cxnSp macro="">
      <xdr:nvCxnSpPr>
        <xdr:cNvPr id="73" name="直線コネクタ 72"/>
        <xdr:cNvCxnSpPr/>
      </xdr:nvCxnSpPr>
      <xdr:spPr>
        <a:xfrm flipV="1">
          <a:off x="2479675" y="6436995"/>
          <a:ext cx="75565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74" name="n_1mainValue【図書館】&#10;有形固定資産減価償却率"/>
        <xdr:cNvSpPr txBox="1"/>
      </xdr:nvSpPr>
      <xdr:spPr>
        <a:xfrm>
          <a:off x="306769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5" name="n_2mainValue【図書館】&#10;有形固定資産減価償却率"/>
        <xdr:cNvSpPr txBox="1"/>
      </xdr:nvSpPr>
      <xdr:spPr>
        <a:xfrm>
          <a:off x="230569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52224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52224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52224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52224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8" name="直線コネクタ 97"/>
        <xdr:cNvCxnSpPr/>
      </xdr:nvCxnSpPr>
      <xdr:spPr>
        <a:xfrm flipV="1">
          <a:off x="8905240"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9" name="【図書館】&#10;一人当たり面積最小値テキスト"/>
        <xdr:cNvSpPr txBox="1"/>
      </xdr:nvSpPr>
      <xdr:spPr>
        <a:xfrm>
          <a:off x="8943975"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0" name="直線コネクタ 99"/>
        <xdr:cNvCxnSpPr/>
      </xdr:nvCxnSpPr>
      <xdr:spPr>
        <a:xfrm>
          <a:off x="8845550" y="7254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1" name="【図書館】&#10;一人当たり面積最大値テキスト"/>
        <xdr:cNvSpPr txBox="1"/>
      </xdr:nvSpPr>
      <xdr:spPr>
        <a:xfrm>
          <a:off x="8943975"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2" name="直線コネクタ 101"/>
        <xdr:cNvCxnSpPr/>
      </xdr:nvCxnSpPr>
      <xdr:spPr>
        <a:xfrm>
          <a:off x="8845550" y="5684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3" name="【図書館】&#10;一人当たり面積平均値テキスト"/>
        <xdr:cNvSpPr txBox="1"/>
      </xdr:nvSpPr>
      <xdr:spPr>
        <a:xfrm>
          <a:off x="8943975"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4" name="フローチャート: 判断 103"/>
        <xdr:cNvSpPr/>
      </xdr:nvSpPr>
      <xdr:spPr>
        <a:xfrm>
          <a:off x="8883650" y="67767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5" name="フローチャート: 判断 104"/>
        <xdr:cNvSpPr/>
      </xdr:nvSpPr>
      <xdr:spPr>
        <a:xfrm>
          <a:off x="815975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41927</xdr:rowOff>
    </xdr:from>
    <xdr:ext cx="469744" cy="259045"/>
    <xdr:sp macro="" textlink="">
      <xdr:nvSpPr>
        <xdr:cNvPr id="106" name="n_1aveValue【図書館】&#10;一人当たり面積"/>
        <xdr:cNvSpPr txBox="1"/>
      </xdr:nvSpPr>
      <xdr:spPr>
        <a:xfrm>
          <a:off x="7991552"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07" name="フローチャート: 判断 106"/>
        <xdr:cNvSpPr/>
      </xdr:nvSpPr>
      <xdr:spPr>
        <a:xfrm>
          <a:off x="7413625" y="67157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147337</xdr:rowOff>
    </xdr:from>
    <xdr:ext cx="469744" cy="259045"/>
    <xdr:sp macro="" textlink="">
      <xdr:nvSpPr>
        <xdr:cNvPr id="108" name="n_2aveValue【図書館】&#10;一人当たり面積"/>
        <xdr:cNvSpPr txBox="1"/>
      </xdr:nvSpPr>
      <xdr:spPr>
        <a:xfrm>
          <a:off x="72581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14" name="楕円 113"/>
        <xdr:cNvSpPr/>
      </xdr:nvSpPr>
      <xdr:spPr>
        <a:xfrm>
          <a:off x="815975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5" name="楕円 114"/>
        <xdr:cNvSpPr/>
      </xdr:nvSpPr>
      <xdr:spPr>
        <a:xfrm>
          <a:off x="7413625" y="67919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16" name="直線コネクタ 115"/>
        <xdr:cNvCxnSpPr/>
      </xdr:nvCxnSpPr>
      <xdr:spPr>
        <a:xfrm>
          <a:off x="7445375" y="684276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52087</xdr:rowOff>
    </xdr:from>
    <xdr:ext cx="469744" cy="259045"/>
    <xdr:sp macro="" textlink="">
      <xdr:nvSpPr>
        <xdr:cNvPr id="117" name="n_1mainValue【図書館】&#10;一人当たり面積"/>
        <xdr:cNvSpPr txBox="1"/>
      </xdr:nvSpPr>
      <xdr:spPr>
        <a:xfrm>
          <a:off x="7991552"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18" name="n_2mainValue【図書館】&#10;一人当たり面積"/>
        <xdr:cNvSpPr txBox="1"/>
      </xdr:nvSpPr>
      <xdr:spPr>
        <a:xfrm>
          <a:off x="72581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208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0" name="直線コネクタ 129"/>
        <xdr:cNvCxnSpPr/>
      </xdr:nvCxnSpPr>
      <xdr:spPr>
        <a:xfrm>
          <a:off x="647700" y="11144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1" name="テキスト ボックス 130"/>
        <xdr:cNvSpPr txBox="1"/>
      </xdr:nvSpPr>
      <xdr:spPr>
        <a:xfrm>
          <a:off x="3208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2" name="直線コネクタ 131"/>
        <xdr:cNvCxnSpPr/>
      </xdr:nvCxnSpPr>
      <xdr:spPr>
        <a:xfrm>
          <a:off x="6477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3" name="テキスト ボックス 132"/>
        <xdr:cNvSpPr txBox="1"/>
      </xdr:nvSpPr>
      <xdr:spPr>
        <a:xfrm>
          <a:off x="3208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4" name="直線コネクタ 133"/>
        <xdr:cNvCxnSpPr/>
      </xdr:nvCxnSpPr>
      <xdr:spPr>
        <a:xfrm>
          <a:off x="647700" y="10572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5" name="テキスト ボックス 134"/>
        <xdr:cNvSpPr txBox="1"/>
      </xdr:nvSpPr>
      <xdr:spPr>
        <a:xfrm>
          <a:off x="3208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8" name="直線コネクタ 137"/>
        <xdr:cNvCxnSpPr/>
      </xdr:nvCxnSpPr>
      <xdr:spPr>
        <a:xfrm>
          <a:off x="647700" y="10001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9" name="テキスト ボックス 138"/>
        <xdr:cNvSpPr txBox="1"/>
      </xdr:nvSpPr>
      <xdr:spPr>
        <a:xfrm>
          <a:off x="3208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0" name="直線コネクタ 139"/>
        <xdr:cNvCxnSpPr/>
      </xdr:nvCxnSpPr>
      <xdr:spPr>
        <a:xfrm>
          <a:off x="6477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1" name="テキスト ボックス 140"/>
        <xdr:cNvSpPr txBox="1"/>
      </xdr:nvSpPr>
      <xdr:spPr>
        <a:xfrm>
          <a:off x="3208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2" name="直線コネクタ 141"/>
        <xdr:cNvCxnSpPr/>
      </xdr:nvCxnSpPr>
      <xdr:spPr>
        <a:xfrm>
          <a:off x="647700" y="9429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3" name="テキスト ボックス 142"/>
        <xdr:cNvSpPr txBox="1"/>
      </xdr:nvSpPr>
      <xdr:spPr>
        <a:xfrm>
          <a:off x="266246"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7" name="直線コネクタ 146"/>
        <xdr:cNvCxnSpPr/>
      </xdr:nvCxnSpPr>
      <xdr:spPr>
        <a:xfrm flipV="1">
          <a:off x="39490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8" name="【体育館・プール】&#10;有形固定資産減価償却率最小値テキスト"/>
        <xdr:cNvSpPr txBox="1"/>
      </xdr:nvSpPr>
      <xdr:spPr>
        <a:xfrm>
          <a:off x="39878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9" name="直線コネクタ 148"/>
        <xdr:cNvCxnSpPr/>
      </xdr:nvCxnSpPr>
      <xdr:spPr>
        <a:xfrm>
          <a:off x="3889375" y="10932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0" name="【体育館・プール】&#10;有形固定資産減価償却率最大値テキスト"/>
        <xdr:cNvSpPr txBox="1"/>
      </xdr:nvSpPr>
      <xdr:spPr>
        <a:xfrm>
          <a:off x="39878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1" name="直線コネクタ 150"/>
        <xdr:cNvCxnSpPr/>
      </xdr:nvCxnSpPr>
      <xdr:spPr>
        <a:xfrm>
          <a:off x="3889375" y="9606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52" name="【体育館・プール】&#10;有形固定資産減価償却率平均値テキスト"/>
        <xdr:cNvSpPr txBox="1"/>
      </xdr:nvSpPr>
      <xdr:spPr>
        <a:xfrm>
          <a:off x="39878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3" name="フローチャート: 判断 152"/>
        <xdr:cNvSpPr/>
      </xdr:nvSpPr>
      <xdr:spPr>
        <a:xfrm>
          <a:off x="38989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54" name="フローチャート: 判断 153"/>
        <xdr:cNvSpPr/>
      </xdr:nvSpPr>
      <xdr:spPr>
        <a:xfrm>
          <a:off x="3203575" y="105476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10495</xdr:rowOff>
    </xdr:from>
    <xdr:ext cx="405111" cy="259045"/>
    <xdr:sp macro="" textlink="">
      <xdr:nvSpPr>
        <xdr:cNvPr id="155" name="n_1aveValue【体育館・プール】&#10;有形固定資産減価償却率"/>
        <xdr:cNvSpPr txBox="1"/>
      </xdr:nvSpPr>
      <xdr:spPr>
        <a:xfrm>
          <a:off x="306769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163513</xdr:rowOff>
    </xdr:from>
    <xdr:to>
      <xdr:col>15</xdr:col>
      <xdr:colOff>101600</xdr:colOff>
      <xdr:row>61</xdr:row>
      <xdr:rowOff>93663</xdr:rowOff>
    </xdr:to>
    <xdr:sp macro="" textlink="">
      <xdr:nvSpPr>
        <xdr:cNvPr id="156" name="フローチャート: 判断 155"/>
        <xdr:cNvSpPr/>
      </xdr:nvSpPr>
      <xdr:spPr>
        <a:xfrm>
          <a:off x="2428875" y="1045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110190</xdr:rowOff>
    </xdr:from>
    <xdr:ext cx="405111" cy="259045"/>
    <xdr:sp macro="" textlink="">
      <xdr:nvSpPr>
        <xdr:cNvPr id="157" name="n_2aveValue【体育館・プール】&#10;有形固定資産減価償却率"/>
        <xdr:cNvSpPr txBox="1"/>
      </xdr:nvSpPr>
      <xdr:spPr>
        <a:xfrm>
          <a:off x="2305694" y="10225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77788</xdr:rowOff>
    </xdr:from>
    <xdr:to>
      <xdr:col>20</xdr:col>
      <xdr:colOff>38100</xdr:colOff>
      <xdr:row>62</xdr:row>
      <xdr:rowOff>7938</xdr:rowOff>
    </xdr:to>
    <xdr:sp macro="" textlink="">
      <xdr:nvSpPr>
        <xdr:cNvPr id="163" name="楕円 162"/>
        <xdr:cNvSpPr/>
      </xdr:nvSpPr>
      <xdr:spPr>
        <a:xfrm>
          <a:off x="3203575" y="105362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114935</xdr:rowOff>
    </xdr:from>
    <xdr:to>
      <xdr:col>15</xdr:col>
      <xdr:colOff>101600</xdr:colOff>
      <xdr:row>63</xdr:row>
      <xdr:rowOff>45085</xdr:rowOff>
    </xdr:to>
    <xdr:sp macro="" textlink="">
      <xdr:nvSpPr>
        <xdr:cNvPr id="164" name="楕円 163"/>
        <xdr:cNvSpPr/>
      </xdr:nvSpPr>
      <xdr:spPr>
        <a:xfrm>
          <a:off x="2428875"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128588</xdr:rowOff>
    </xdr:from>
    <xdr:to>
      <xdr:col>19</xdr:col>
      <xdr:colOff>177800</xdr:colOff>
      <xdr:row>62</xdr:row>
      <xdr:rowOff>165735</xdr:rowOff>
    </xdr:to>
    <xdr:cxnSp macro="">
      <xdr:nvCxnSpPr>
        <xdr:cNvPr id="165" name="直線コネクタ 164"/>
        <xdr:cNvCxnSpPr/>
      </xdr:nvCxnSpPr>
      <xdr:spPr>
        <a:xfrm flipV="1">
          <a:off x="2479675" y="10587038"/>
          <a:ext cx="755650" cy="2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24465</xdr:rowOff>
    </xdr:from>
    <xdr:ext cx="405111" cy="259045"/>
    <xdr:sp macro="" textlink="">
      <xdr:nvSpPr>
        <xdr:cNvPr id="166" name="n_1mainValue【体育館・プール】&#10;有形固定資産減価償却率"/>
        <xdr:cNvSpPr txBox="1"/>
      </xdr:nvSpPr>
      <xdr:spPr>
        <a:xfrm>
          <a:off x="3067694" y="1031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36212</xdr:rowOff>
    </xdr:from>
    <xdr:ext cx="405111" cy="259045"/>
    <xdr:sp macro="" textlink="">
      <xdr:nvSpPr>
        <xdr:cNvPr id="167" name="n_2mainValue【体育館・プール】&#10;有形固定資産減価償却率"/>
        <xdr:cNvSpPr txBox="1"/>
      </xdr:nvSpPr>
      <xdr:spPr>
        <a:xfrm>
          <a:off x="230569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8" name="テキスト ボックス 177"/>
        <xdr:cNvSpPr txBox="1"/>
      </xdr:nvSpPr>
      <xdr:spPr>
        <a:xfrm>
          <a:off x="52224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92" name="直線コネクタ 191"/>
        <xdr:cNvCxnSpPr/>
      </xdr:nvCxnSpPr>
      <xdr:spPr>
        <a:xfrm flipV="1">
          <a:off x="8905240"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93" name="【体育館・プール】&#10;一人当たり面積最小値テキスト"/>
        <xdr:cNvSpPr txBox="1"/>
      </xdr:nvSpPr>
      <xdr:spPr>
        <a:xfrm>
          <a:off x="8943975"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94" name="直線コネクタ 193"/>
        <xdr:cNvCxnSpPr/>
      </xdr:nvCxnSpPr>
      <xdr:spPr>
        <a:xfrm>
          <a:off x="8845550" y="109994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95" name="【体育館・プール】&#10;一人当たり面積最大値テキスト"/>
        <xdr:cNvSpPr txBox="1"/>
      </xdr:nvSpPr>
      <xdr:spPr>
        <a:xfrm>
          <a:off x="8943975"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96" name="直線コネクタ 195"/>
        <xdr:cNvCxnSpPr/>
      </xdr:nvCxnSpPr>
      <xdr:spPr>
        <a:xfrm>
          <a:off x="8845550" y="948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160037</xdr:rowOff>
    </xdr:from>
    <xdr:ext cx="469744" cy="259045"/>
    <xdr:sp macro="" textlink="">
      <xdr:nvSpPr>
        <xdr:cNvPr id="197" name="【体育館・プール】&#10;一人当たり面積平均値テキスト"/>
        <xdr:cNvSpPr txBox="1"/>
      </xdr:nvSpPr>
      <xdr:spPr>
        <a:xfrm>
          <a:off x="8943975"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98" name="フローチャート: 判断 197"/>
        <xdr:cNvSpPr/>
      </xdr:nvSpPr>
      <xdr:spPr>
        <a:xfrm>
          <a:off x="8883650" y="102971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199" name="フローチャート: 判断 198"/>
        <xdr:cNvSpPr/>
      </xdr:nvSpPr>
      <xdr:spPr>
        <a:xfrm>
          <a:off x="815975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41927</xdr:rowOff>
    </xdr:from>
    <xdr:ext cx="469744" cy="259045"/>
    <xdr:sp macro="" textlink="">
      <xdr:nvSpPr>
        <xdr:cNvPr id="200" name="n_1aveValue【体育館・プール】&#10;一人当たり面積"/>
        <xdr:cNvSpPr txBox="1"/>
      </xdr:nvSpPr>
      <xdr:spPr>
        <a:xfrm>
          <a:off x="7991552"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36830</xdr:rowOff>
    </xdr:from>
    <xdr:to>
      <xdr:col>46</xdr:col>
      <xdr:colOff>38100</xdr:colOff>
      <xdr:row>59</xdr:row>
      <xdr:rowOff>138430</xdr:rowOff>
    </xdr:to>
    <xdr:sp macro="" textlink="">
      <xdr:nvSpPr>
        <xdr:cNvPr id="201" name="フローチャート: 判断 200"/>
        <xdr:cNvSpPr/>
      </xdr:nvSpPr>
      <xdr:spPr>
        <a:xfrm>
          <a:off x="7413625" y="101523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129557</xdr:rowOff>
    </xdr:from>
    <xdr:ext cx="469744" cy="259045"/>
    <xdr:sp macro="" textlink="">
      <xdr:nvSpPr>
        <xdr:cNvPr id="202" name="n_2aveValue【体育館・プール】&#10;一人当たり面積"/>
        <xdr:cNvSpPr txBox="1"/>
      </xdr:nvSpPr>
      <xdr:spPr>
        <a:xfrm>
          <a:off x="72581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3" name="テキスト ボックス 202"/>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86360</xdr:rowOff>
    </xdr:from>
    <xdr:to>
      <xdr:col>50</xdr:col>
      <xdr:colOff>165100</xdr:colOff>
      <xdr:row>59</xdr:row>
      <xdr:rowOff>16510</xdr:rowOff>
    </xdr:to>
    <xdr:sp macro="" textlink="">
      <xdr:nvSpPr>
        <xdr:cNvPr id="208" name="楕円 207"/>
        <xdr:cNvSpPr/>
      </xdr:nvSpPr>
      <xdr:spPr>
        <a:xfrm>
          <a:off x="815975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101600</xdr:rowOff>
    </xdr:from>
    <xdr:to>
      <xdr:col>46</xdr:col>
      <xdr:colOff>38100</xdr:colOff>
      <xdr:row>59</xdr:row>
      <xdr:rowOff>31750</xdr:rowOff>
    </xdr:to>
    <xdr:sp macro="" textlink="">
      <xdr:nvSpPr>
        <xdr:cNvPr id="209" name="楕円 208"/>
        <xdr:cNvSpPr/>
      </xdr:nvSpPr>
      <xdr:spPr>
        <a:xfrm>
          <a:off x="7413625" y="10045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137160</xdr:rowOff>
    </xdr:from>
    <xdr:to>
      <xdr:col>50</xdr:col>
      <xdr:colOff>114300</xdr:colOff>
      <xdr:row>58</xdr:row>
      <xdr:rowOff>152400</xdr:rowOff>
    </xdr:to>
    <xdr:cxnSp macro="">
      <xdr:nvCxnSpPr>
        <xdr:cNvPr id="210" name="直線コネクタ 209"/>
        <xdr:cNvCxnSpPr/>
      </xdr:nvCxnSpPr>
      <xdr:spPr>
        <a:xfrm flipV="1">
          <a:off x="7445375" y="10081260"/>
          <a:ext cx="7651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33037</xdr:rowOff>
    </xdr:from>
    <xdr:ext cx="469744" cy="259045"/>
    <xdr:sp macro="" textlink="">
      <xdr:nvSpPr>
        <xdr:cNvPr id="211" name="n_1mainValue【体育館・プール】&#10;一人当たり面積"/>
        <xdr:cNvSpPr txBox="1"/>
      </xdr:nvSpPr>
      <xdr:spPr>
        <a:xfrm>
          <a:off x="7991552"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48277</xdr:rowOff>
    </xdr:from>
    <xdr:ext cx="469744" cy="259045"/>
    <xdr:sp macro="" textlink="">
      <xdr:nvSpPr>
        <xdr:cNvPr id="212" name="n_2mainValue【体育館・プール】&#10;一人当たり面積"/>
        <xdr:cNvSpPr txBox="1"/>
      </xdr:nvSpPr>
      <xdr:spPr>
        <a:xfrm>
          <a:off x="72581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1" name="テキスト ボックス 230"/>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35" name="直線コネクタ 234"/>
        <xdr:cNvCxnSpPr/>
      </xdr:nvCxnSpPr>
      <xdr:spPr>
        <a:xfrm flipV="1">
          <a:off x="39490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36" name="【福祉施設】&#10;有形固定資産減価償却率最小値テキスト"/>
        <xdr:cNvSpPr txBox="1"/>
      </xdr:nvSpPr>
      <xdr:spPr>
        <a:xfrm>
          <a:off x="39878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37" name="直線コネクタ 236"/>
        <xdr:cNvCxnSpPr/>
      </xdr:nvCxnSpPr>
      <xdr:spPr>
        <a:xfrm>
          <a:off x="3889375" y="14485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38" name="【福祉施設】&#10;有形固定資産減価償却率最大値テキスト"/>
        <xdr:cNvSpPr txBox="1"/>
      </xdr:nvSpPr>
      <xdr:spPr>
        <a:xfrm>
          <a:off x="39878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39" name="直線コネクタ 238"/>
        <xdr:cNvCxnSpPr/>
      </xdr:nvCxnSpPr>
      <xdr:spPr>
        <a:xfrm>
          <a:off x="3889375" y="133243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40" name="【福祉施設】&#10;有形固定資産減価償却率平均値テキスト"/>
        <xdr:cNvSpPr txBox="1"/>
      </xdr:nvSpPr>
      <xdr:spPr>
        <a:xfrm>
          <a:off x="39878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1" name="フローチャート: 判断 240"/>
        <xdr:cNvSpPr/>
      </xdr:nvSpPr>
      <xdr:spPr>
        <a:xfrm>
          <a:off x="38989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42" name="フローチャート: 判断 241"/>
        <xdr:cNvSpPr/>
      </xdr:nvSpPr>
      <xdr:spPr>
        <a:xfrm>
          <a:off x="3203575" y="138564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87140</xdr:rowOff>
    </xdr:from>
    <xdr:ext cx="405111" cy="259045"/>
    <xdr:sp macro="" textlink="">
      <xdr:nvSpPr>
        <xdr:cNvPr id="243" name="n_1aveValue【福祉施設】&#10;有形固定資産減価償却率"/>
        <xdr:cNvSpPr txBox="1"/>
      </xdr:nvSpPr>
      <xdr:spPr>
        <a:xfrm>
          <a:off x="306769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126746</xdr:rowOff>
    </xdr:from>
    <xdr:to>
      <xdr:col>15</xdr:col>
      <xdr:colOff>101600</xdr:colOff>
      <xdr:row>82</xdr:row>
      <xdr:rowOff>56896</xdr:rowOff>
    </xdr:to>
    <xdr:sp macro="" textlink="">
      <xdr:nvSpPr>
        <xdr:cNvPr id="244" name="フローチャート: 判断 243"/>
        <xdr:cNvSpPr/>
      </xdr:nvSpPr>
      <xdr:spPr>
        <a:xfrm>
          <a:off x="2428875"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73423</xdr:rowOff>
    </xdr:from>
    <xdr:ext cx="405111" cy="259045"/>
    <xdr:sp macro="" textlink="">
      <xdr:nvSpPr>
        <xdr:cNvPr id="245" name="n_2aveValue【福祉施設】&#10;有形固定資産減価償却率"/>
        <xdr:cNvSpPr txBox="1"/>
      </xdr:nvSpPr>
      <xdr:spPr>
        <a:xfrm>
          <a:off x="230569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51" name="楕円 250"/>
        <xdr:cNvSpPr/>
      </xdr:nvSpPr>
      <xdr:spPr>
        <a:xfrm>
          <a:off x="3203575" y="142633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94742</xdr:rowOff>
    </xdr:from>
    <xdr:to>
      <xdr:col>15</xdr:col>
      <xdr:colOff>101600</xdr:colOff>
      <xdr:row>85</xdr:row>
      <xdr:rowOff>24892</xdr:rowOff>
    </xdr:to>
    <xdr:sp macro="" textlink="">
      <xdr:nvSpPr>
        <xdr:cNvPr id="252" name="楕円 251"/>
        <xdr:cNvSpPr/>
      </xdr:nvSpPr>
      <xdr:spPr>
        <a:xfrm>
          <a:off x="2428875"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84</xdr:row>
      <xdr:rowOff>145542</xdr:rowOff>
    </xdr:to>
    <xdr:cxnSp macro="">
      <xdr:nvCxnSpPr>
        <xdr:cNvPr id="253" name="直線コネクタ 252"/>
        <xdr:cNvCxnSpPr/>
      </xdr:nvCxnSpPr>
      <xdr:spPr>
        <a:xfrm flipV="1">
          <a:off x="2479675" y="14314170"/>
          <a:ext cx="75565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125747</xdr:rowOff>
    </xdr:from>
    <xdr:ext cx="405111" cy="259045"/>
    <xdr:sp macro="" textlink="">
      <xdr:nvSpPr>
        <xdr:cNvPr id="254" name="n_1mainValue【福祉施設】&#10;有形固定資産減価償却率"/>
        <xdr:cNvSpPr txBox="1"/>
      </xdr:nvSpPr>
      <xdr:spPr>
        <a:xfrm>
          <a:off x="306769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16019</xdr:rowOff>
    </xdr:from>
    <xdr:ext cx="405111" cy="259045"/>
    <xdr:sp macro="" textlink="">
      <xdr:nvSpPr>
        <xdr:cNvPr id="255" name="n_2mainValue【福祉施設】&#10;有形固定資産減価償却率"/>
        <xdr:cNvSpPr txBox="1"/>
      </xdr:nvSpPr>
      <xdr:spPr>
        <a:xfrm>
          <a:off x="2305694" y="145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6" name="直線コネクタ 265"/>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7" name="テキスト ボックス 266"/>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8" name="直線コネクタ 267"/>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9" name="テキスト ボックス 268"/>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0" name="直線コネクタ 269"/>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1" name="テキスト ボックス 270"/>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2" name="直線コネクタ 271"/>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3" name="テキスト ボックス 272"/>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4" name="直線コネクタ 273"/>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5" name="テキスト ボックス 274"/>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6" name="直線コネクタ 275"/>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7" name="テキスト ボックス 276"/>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81" name="直線コネクタ 280"/>
        <xdr:cNvCxnSpPr/>
      </xdr:nvCxnSpPr>
      <xdr:spPr>
        <a:xfrm flipV="1">
          <a:off x="8905240"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82" name="【福祉施設】&#10;一人当たり面積最小値テキスト"/>
        <xdr:cNvSpPr txBox="1"/>
      </xdr:nvSpPr>
      <xdr:spPr>
        <a:xfrm>
          <a:off x="8943975"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83" name="直線コネクタ 282"/>
        <xdr:cNvCxnSpPr/>
      </xdr:nvCxnSpPr>
      <xdr:spPr>
        <a:xfrm>
          <a:off x="8845550" y="148677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84" name="【福祉施設】&#10;一人当たり面積最大値テキスト"/>
        <xdr:cNvSpPr txBox="1"/>
      </xdr:nvSpPr>
      <xdr:spPr>
        <a:xfrm>
          <a:off x="8943975"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85" name="直線コネクタ 284"/>
        <xdr:cNvCxnSpPr/>
      </xdr:nvCxnSpPr>
      <xdr:spPr>
        <a:xfrm>
          <a:off x="8845550" y="134732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86" name="【福祉施設】&#10;一人当たり面積平均値テキスト"/>
        <xdr:cNvSpPr txBox="1"/>
      </xdr:nvSpPr>
      <xdr:spPr>
        <a:xfrm>
          <a:off x="8943975"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87" name="フローチャート: 判断 286"/>
        <xdr:cNvSpPr/>
      </xdr:nvSpPr>
      <xdr:spPr>
        <a:xfrm>
          <a:off x="8883650" y="145458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88" name="フローチャート: 判断 287"/>
        <xdr:cNvSpPr/>
      </xdr:nvSpPr>
      <xdr:spPr>
        <a:xfrm>
          <a:off x="815975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132278</xdr:rowOff>
    </xdr:from>
    <xdr:ext cx="469744" cy="259045"/>
    <xdr:sp macro="" textlink="">
      <xdr:nvSpPr>
        <xdr:cNvPr id="289" name="n_1aveValue【福祉施設】&#10;一人当たり面積"/>
        <xdr:cNvSpPr txBox="1"/>
      </xdr:nvSpPr>
      <xdr:spPr>
        <a:xfrm>
          <a:off x="7991552"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148952</xdr:rowOff>
    </xdr:from>
    <xdr:to>
      <xdr:col>46</xdr:col>
      <xdr:colOff>38100</xdr:colOff>
      <xdr:row>84</xdr:row>
      <xdr:rowOff>79102</xdr:rowOff>
    </xdr:to>
    <xdr:sp macro="" textlink="">
      <xdr:nvSpPr>
        <xdr:cNvPr id="290" name="フローチャート: 判断 289"/>
        <xdr:cNvSpPr/>
      </xdr:nvSpPr>
      <xdr:spPr>
        <a:xfrm>
          <a:off x="7413625" y="143793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70229</xdr:rowOff>
    </xdr:from>
    <xdr:ext cx="469744" cy="259045"/>
    <xdr:sp macro="" textlink="">
      <xdr:nvSpPr>
        <xdr:cNvPr id="291" name="n_2aveValue【福祉施設】&#10;一人当たり面積"/>
        <xdr:cNvSpPr txBox="1"/>
      </xdr:nvSpPr>
      <xdr:spPr>
        <a:xfrm>
          <a:off x="72581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2" name="テキスト ボックス 29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144055</xdr:rowOff>
    </xdr:from>
    <xdr:to>
      <xdr:col>50</xdr:col>
      <xdr:colOff>165100</xdr:colOff>
      <xdr:row>83</xdr:row>
      <xdr:rowOff>74205</xdr:rowOff>
    </xdr:to>
    <xdr:sp macro="" textlink="">
      <xdr:nvSpPr>
        <xdr:cNvPr id="297" name="楕円 296"/>
        <xdr:cNvSpPr/>
      </xdr:nvSpPr>
      <xdr:spPr>
        <a:xfrm>
          <a:off x="815975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64044</xdr:rowOff>
    </xdr:from>
    <xdr:to>
      <xdr:col>46</xdr:col>
      <xdr:colOff>38100</xdr:colOff>
      <xdr:row>83</xdr:row>
      <xdr:rowOff>165644</xdr:rowOff>
    </xdr:to>
    <xdr:sp macro="" textlink="">
      <xdr:nvSpPr>
        <xdr:cNvPr id="298" name="楕円 297"/>
        <xdr:cNvSpPr/>
      </xdr:nvSpPr>
      <xdr:spPr>
        <a:xfrm>
          <a:off x="7413625" y="142943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23405</xdr:rowOff>
    </xdr:from>
    <xdr:to>
      <xdr:col>50</xdr:col>
      <xdr:colOff>114300</xdr:colOff>
      <xdr:row>83</xdr:row>
      <xdr:rowOff>114844</xdr:rowOff>
    </xdr:to>
    <xdr:cxnSp macro="">
      <xdr:nvCxnSpPr>
        <xdr:cNvPr id="299" name="直線コネクタ 298"/>
        <xdr:cNvCxnSpPr/>
      </xdr:nvCxnSpPr>
      <xdr:spPr>
        <a:xfrm flipV="1">
          <a:off x="7445375" y="14253755"/>
          <a:ext cx="765175"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90732</xdr:rowOff>
    </xdr:from>
    <xdr:ext cx="469744" cy="259045"/>
    <xdr:sp macro="" textlink="">
      <xdr:nvSpPr>
        <xdr:cNvPr id="300" name="n_1mainValue【福祉施設】&#10;一人当たり面積"/>
        <xdr:cNvSpPr txBox="1"/>
      </xdr:nvSpPr>
      <xdr:spPr>
        <a:xfrm>
          <a:off x="7991552" y="1397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10721</xdr:rowOff>
    </xdr:from>
    <xdr:ext cx="469744" cy="259045"/>
    <xdr:sp macro="" textlink="">
      <xdr:nvSpPr>
        <xdr:cNvPr id="301" name="n_2mainValue【福祉施設】&#10;一人当たり面積"/>
        <xdr:cNvSpPr txBox="1"/>
      </xdr:nvSpPr>
      <xdr:spPr>
        <a:xfrm>
          <a:off x="7258127" y="1406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0" name="テキスト ボックス 309"/>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1" name="直線コネクタ 310"/>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2" name="直線コネクタ 311"/>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3" name="テキスト ボックス 312"/>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4" name="直線コネクタ 313"/>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5" name="テキスト ボックス 314"/>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6" name="直線コネクタ 315"/>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7" name="テキスト ボックス 316"/>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8" name="直線コネクタ 317"/>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9" name="テキスト ボックス 318"/>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0" name="直線コネクタ 319"/>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1" name="テキスト ボックス 320"/>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2" name="直線コネクタ 321"/>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3" name="テキスト ボックス 322"/>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27" name="直線コネクタ 326"/>
        <xdr:cNvCxnSpPr/>
      </xdr:nvCxnSpPr>
      <xdr:spPr>
        <a:xfrm flipV="1">
          <a:off x="39490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28" name="【市民会館】&#10;有形固定資産減価償却率最小値テキスト"/>
        <xdr:cNvSpPr txBox="1"/>
      </xdr:nvSpPr>
      <xdr:spPr>
        <a:xfrm>
          <a:off x="39878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29" name="直線コネクタ 328"/>
        <xdr:cNvCxnSpPr/>
      </xdr:nvCxnSpPr>
      <xdr:spPr>
        <a:xfrm>
          <a:off x="3889375" y="185634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0" name="【市民会館】&#10;有形固定資産減価償却率最大値テキスト"/>
        <xdr:cNvSpPr txBox="1"/>
      </xdr:nvSpPr>
      <xdr:spPr>
        <a:xfrm>
          <a:off x="39878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1" name="直線コネクタ 330"/>
        <xdr:cNvCxnSpPr/>
      </xdr:nvCxnSpPr>
      <xdr:spPr>
        <a:xfrm>
          <a:off x="388937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32" name="【市民会館】&#10;有形固定資産減価償却率平均値テキスト"/>
        <xdr:cNvSpPr txBox="1"/>
      </xdr:nvSpPr>
      <xdr:spPr>
        <a:xfrm>
          <a:off x="39878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33" name="フローチャート: 判断 332"/>
        <xdr:cNvSpPr/>
      </xdr:nvSpPr>
      <xdr:spPr>
        <a:xfrm>
          <a:off x="38989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34" name="フローチャート: 判断 333"/>
        <xdr:cNvSpPr/>
      </xdr:nvSpPr>
      <xdr:spPr>
        <a:xfrm>
          <a:off x="3203575" y="177941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81478</xdr:rowOff>
    </xdr:from>
    <xdr:ext cx="405111" cy="259045"/>
    <xdr:sp macro="" textlink="">
      <xdr:nvSpPr>
        <xdr:cNvPr id="335" name="n_1aveValue【市民会館】&#10;有形固定資産減価償却率"/>
        <xdr:cNvSpPr txBox="1"/>
      </xdr:nvSpPr>
      <xdr:spPr>
        <a:xfrm>
          <a:off x="306769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36" name="フローチャート: 判断 335"/>
        <xdr:cNvSpPr/>
      </xdr:nvSpPr>
      <xdr:spPr>
        <a:xfrm>
          <a:off x="2428875"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37" name="n_2aveValue【市民会館】&#10;有形固定資産減価償却率"/>
        <xdr:cNvSpPr txBox="1"/>
      </xdr:nvSpPr>
      <xdr:spPr>
        <a:xfrm>
          <a:off x="230569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8" name="テキスト ボックス 33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343" name="楕円 342"/>
        <xdr:cNvSpPr/>
      </xdr:nvSpPr>
      <xdr:spPr>
        <a:xfrm>
          <a:off x="3203575" y="179215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44" name="楕円 343"/>
        <xdr:cNvSpPr/>
      </xdr:nvSpPr>
      <xdr:spPr>
        <a:xfrm>
          <a:off x="2428875"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141514</xdr:rowOff>
    </xdr:from>
    <xdr:to>
      <xdr:col>19</xdr:col>
      <xdr:colOff>177800</xdr:colOff>
      <xdr:row>105</xdr:row>
      <xdr:rowOff>2721</xdr:rowOff>
    </xdr:to>
    <xdr:cxnSp macro="">
      <xdr:nvCxnSpPr>
        <xdr:cNvPr id="345" name="直線コネクタ 344"/>
        <xdr:cNvCxnSpPr/>
      </xdr:nvCxnSpPr>
      <xdr:spPr>
        <a:xfrm flipV="1">
          <a:off x="2479675" y="17972314"/>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346" name="n_1mainValue【市民会館】&#10;有形固定資産減価償却率"/>
        <xdr:cNvSpPr txBox="1"/>
      </xdr:nvSpPr>
      <xdr:spPr>
        <a:xfrm>
          <a:off x="306769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47" name="n_2mainValue【市民会館】&#10;有形固定資産減価償却率"/>
        <xdr:cNvSpPr txBox="1"/>
      </xdr:nvSpPr>
      <xdr:spPr>
        <a:xfrm>
          <a:off x="230569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8" name="直線コネクタ 357"/>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9" name="テキスト ボックス 358"/>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0" name="直線コネクタ 359"/>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1" name="テキスト ボックス 360"/>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4" name="直線コネクタ 363"/>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5" name="テキスト ボックス 364"/>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6" name="直線コネクタ 365"/>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7" name="テキスト ボックス 366"/>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71" name="直線コネクタ 370"/>
        <xdr:cNvCxnSpPr/>
      </xdr:nvCxnSpPr>
      <xdr:spPr>
        <a:xfrm flipV="1">
          <a:off x="8905240"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72" name="【市民会館】&#10;一人当たり面積最小値テキスト"/>
        <xdr:cNvSpPr txBox="1"/>
      </xdr:nvSpPr>
      <xdr:spPr>
        <a:xfrm>
          <a:off x="8943975"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73" name="直線コネクタ 372"/>
        <xdr:cNvCxnSpPr/>
      </xdr:nvCxnSpPr>
      <xdr:spPr>
        <a:xfrm>
          <a:off x="8845550" y="185394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74" name="【市民会館】&#10;一人当たり面積最大値テキスト"/>
        <xdr:cNvSpPr txBox="1"/>
      </xdr:nvSpPr>
      <xdr:spPr>
        <a:xfrm>
          <a:off x="8943975"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75" name="直線コネクタ 374"/>
        <xdr:cNvCxnSpPr/>
      </xdr:nvCxnSpPr>
      <xdr:spPr>
        <a:xfrm>
          <a:off x="8845550" y="17354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160038</xdr:rowOff>
    </xdr:from>
    <xdr:ext cx="469744" cy="259045"/>
    <xdr:sp macro="" textlink="">
      <xdr:nvSpPr>
        <xdr:cNvPr id="376" name="【市民会館】&#10;一人当たり面積平均値テキスト"/>
        <xdr:cNvSpPr txBox="1"/>
      </xdr:nvSpPr>
      <xdr:spPr>
        <a:xfrm>
          <a:off x="8943975"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77" name="フローチャート: 判断 376"/>
        <xdr:cNvSpPr/>
      </xdr:nvSpPr>
      <xdr:spPr>
        <a:xfrm>
          <a:off x="8883650" y="180124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78" name="フローチャート: 判断 377"/>
        <xdr:cNvSpPr/>
      </xdr:nvSpPr>
      <xdr:spPr>
        <a:xfrm>
          <a:off x="815975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2557</xdr:rowOff>
    </xdr:from>
    <xdr:ext cx="469744" cy="259045"/>
    <xdr:sp macro="" textlink="">
      <xdr:nvSpPr>
        <xdr:cNvPr id="379" name="n_1aveValue【市民会館】&#10;一人当たり面積"/>
        <xdr:cNvSpPr txBox="1"/>
      </xdr:nvSpPr>
      <xdr:spPr>
        <a:xfrm>
          <a:off x="7991552"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74930</xdr:rowOff>
    </xdr:from>
    <xdr:to>
      <xdr:col>46</xdr:col>
      <xdr:colOff>38100</xdr:colOff>
      <xdr:row>105</xdr:row>
      <xdr:rowOff>5080</xdr:rowOff>
    </xdr:to>
    <xdr:sp macro="" textlink="">
      <xdr:nvSpPr>
        <xdr:cNvPr id="380" name="フローチャート: 判断 379"/>
        <xdr:cNvSpPr/>
      </xdr:nvSpPr>
      <xdr:spPr>
        <a:xfrm>
          <a:off x="7413625" y="179057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21607</xdr:rowOff>
    </xdr:from>
    <xdr:ext cx="469744" cy="259045"/>
    <xdr:sp macro="" textlink="">
      <xdr:nvSpPr>
        <xdr:cNvPr id="381" name="n_2aveValue【市民会館】&#10;一人当たり面積"/>
        <xdr:cNvSpPr txBox="1"/>
      </xdr:nvSpPr>
      <xdr:spPr>
        <a:xfrm>
          <a:off x="72581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2" name="テキスト ボックス 381"/>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3" name="テキスト ボックス 382"/>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4" name="テキスト ボックス 383"/>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5" name="テキスト ボックス 384"/>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6" name="テキスト ボックス 385"/>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120650</xdr:rowOff>
    </xdr:from>
    <xdr:to>
      <xdr:col>50</xdr:col>
      <xdr:colOff>165100</xdr:colOff>
      <xdr:row>108</xdr:row>
      <xdr:rowOff>50800</xdr:rowOff>
    </xdr:to>
    <xdr:sp macro="" textlink="">
      <xdr:nvSpPr>
        <xdr:cNvPr id="387" name="楕円 386"/>
        <xdr:cNvSpPr/>
      </xdr:nvSpPr>
      <xdr:spPr>
        <a:xfrm>
          <a:off x="815975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388" name="楕円 387"/>
        <xdr:cNvSpPr/>
      </xdr:nvSpPr>
      <xdr:spPr>
        <a:xfrm>
          <a:off x="7413625" y="18465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0</xdr:rowOff>
    </xdr:from>
    <xdr:to>
      <xdr:col>50</xdr:col>
      <xdr:colOff>114300</xdr:colOff>
      <xdr:row>108</xdr:row>
      <xdr:rowOff>0</xdr:rowOff>
    </xdr:to>
    <xdr:cxnSp macro="">
      <xdr:nvCxnSpPr>
        <xdr:cNvPr id="389" name="直線コネクタ 388"/>
        <xdr:cNvCxnSpPr/>
      </xdr:nvCxnSpPr>
      <xdr:spPr>
        <a:xfrm>
          <a:off x="7445375" y="185166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41927</xdr:rowOff>
    </xdr:from>
    <xdr:ext cx="469744" cy="259045"/>
    <xdr:sp macro="" textlink="">
      <xdr:nvSpPr>
        <xdr:cNvPr id="390" name="n_1mainValue【市民会館】&#10;一人当たり面積"/>
        <xdr:cNvSpPr txBox="1"/>
      </xdr:nvSpPr>
      <xdr:spPr>
        <a:xfrm>
          <a:off x="7991552"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391" name="n_2mainValue【市民会館】&#10;一人当たり面積"/>
        <xdr:cNvSpPr txBox="1"/>
      </xdr:nvSpPr>
      <xdr:spPr>
        <a:xfrm>
          <a:off x="72581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2" name="テキスト ボックス 401"/>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4" name="テキスト ボックス 403"/>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2" name="テキスト ボックス 411"/>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416" name="直線コネクタ 415"/>
        <xdr:cNvCxnSpPr/>
      </xdr:nvCxnSpPr>
      <xdr:spPr>
        <a:xfrm flipV="1">
          <a:off x="13889989"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17" name="【一般廃棄物処理施設】&#10;有形固定資産減価償却率最小値テキスト"/>
        <xdr:cNvSpPr txBox="1"/>
      </xdr:nvSpPr>
      <xdr:spPr>
        <a:xfrm>
          <a:off x="13928725"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18" name="直線コネクタ 417"/>
        <xdr:cNvCxnSpPr/>
      </xdr:nvCxnSpPr>
      <xdr:spPr>
        <a:xfrm>
          <a:off x="13801725" y="72904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419" name="【一般廃棄物処理施設】&#10;有形固定資産減価償却率最大値テキスト"/>
        <xdr:cNvSpPr txBox="1"/>
      </xdr:nvSpPr>
      <xdr:spPr>
        <a:xfrm>
          <a:off x="13928725"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420" name="直線コネクタ 419"/>
        <xdr:cNvCxnSpPr/>
      </xdr:nvCxnSpPr>
      <xdr:spPr>
        <a:xfrm>
          <a:off x="13801725" y="58426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21" name="【一般廃棄物処理施設】&#10;有形固定資産減価償却率平均値テキスト"/>
        <xdr:cNvSpPr txBox="1"/>
      </xdr:nvSpPr>
      <xdr:spPr>
        <a:xfrm>
          <a:off x="13928725"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2" name="フローチャート: 判断 421"/>
        <xdr:cNvSpPr/>
      </xdr:nvSpPr>
      <xdr:spPr>
        <a:xfrm>
          <a:off x="13839825" y="6426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423" name="フローチャート: 判断 422"/>
        <xdr:cNvSpPr/>
      </xdr:nvSpPr>
      <xdr:spPr>
        <a:xfrm>
          <a:off x="13115925"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137177</xdr:rowOff>
    </xdr:from>
    <xdr:ext cx="405111" cy="259045"/>
    <xdr:sp macro="" textlink="">
      <xdr:nvSpPr>
        <xdr:cNvPr id="424" name="n_1aveValue【一般廃棄物処理施設】&#10;有形固定資産減価償却率"/>
        <xdr:cNvSpPr txBox="1"/>
      </xdr:nvSpPr>
      <xdr:spPr>
        <a:xfrm>
          <a:off x="12980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84455</xdr:rowOff>
    </xdr:from>
    <xdr:to>
      <xdr:col>76</xdr:col>
      <xdr:colOff>165100</xdr:colOff>
      <xdr:row>38</xdr:row>
      <xdr:rowOff>14605</xdr:rowOff>
    </xdr:to>
    <xdr:sp macro="" textlink="">
      <xdr:nvSpPr>
        <xdr:cNvPr id="425" name="フローチャート: 判断 424"/>
        <xdr:cNvSpPr/>
      </xdr:nvSpPr>
      <xdr:spPr>
        <a:xfrm>
          <a:off x="123698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31132</xdr:rowOff>
    </xdr:from>
    <xdr:ext cx="405111" cy="259045"/>
    <xdr:sp macro="" textlink="">
      <xdr:nvSpPr>
        <xdr:cNvPr id="426" name="n_2aveValue【一般廃棄物処理施設】&#10;有形固定資産減価償却率"/>
        <xdr:cNvSpPr txBox="1"/>
      </xdr:nvSpPr>
      <xdr:spPr>
        <a:xfrm>
          <a:off x="12246619"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7" name="テキスト ボックス 426"/>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432" name="楕円 431"/>
        <xdr:cNvSpPr/>
      </xdr:nvSpPr>
      <xdr:spPr>
        <a:xfrm>
          <a:off x="13115925"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128287</xdr:rowOff>
    </xdr:from>
    <xdr:ext cx="405111" cy="259045"/>
    <xdr:sp macro="" textlink="">
      <xdr:nvSpPr>
        <xdr:cNvPr id="433" name="n_1mainValue【一般廃棄物処理施設】&#10;有形固定資産減価償却率"/>
        <xdr:cNvSpPr txBox="1"/>
      </xdr:nvSpPr>
      <xdr:spPr>
        <a:xfrm>
          <a:off x="12980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5" name="テキスト ボックス 444"/>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7" name="テキスト ボックス 446"/>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9" name="テキスト ボックス 448"/>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1" name="テキスト ボックス 450"/>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3" name="テキスト ボックス 452"/>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55" name="直線コネクタ 454"/>
        <xdr:cNvCxnSpPr/>
      </xdr:nvCxnSpPr>
      <xdr:spPr>
        <a:xfrm flipV="1">
          <a:off x="188461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56" name="【一般廃棄物処理施設】&#10;一人当たり有形固定資産（償却資産）額最小値テキスト"/>
        <xdr:cNvSpPr txBox="1"/>
      </xdr:nvSpPr>
      <xdr:spPr>
        <a:xfrm>
          <a:off x="188849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57" name="直線コネクタ 456"/>
        <xdr:cNvCxnSpPr/>
      </xdr:nvCxnSpPr>
      <xdr:spPr>
        <a:xfrm>
          <a:off x="18786475" y="71503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58" name="【一般廃棄物処理施設】&#10;一人当たり有形固定資産（償却資産）額最大値テキスト"/>
        <xdr:cNvSpPr txBox="1"/>
      </xdr:nvSpPr>
      <xdr:spPr>
        <a:xfrm>
          <a:off x="188849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59" name="直線コネクタ 458"/>
        <xdr:cNvCxnSpPr/>
      </xdr:nvCxnSpPr>
      <xdr:spPr>
        <a:xfrm>
          <a:off x="18786475" y="60871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460" name="【一般廃棄物処理施設】&#10;一人当たり有形固定資産（償却資産）額平均値テキスト"/>
        <xdr:cNvSpPr txBox="1"/>
      </xdr:nvSpPr>
      <xdr:spPr>
        <a:xfrm>
          <a:off x="18884900" y="6733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61" name="フローチャート: 判断 460"/>
        <xdr:cNvSpPr/>
      </xdr:nvSpPr>
      <xdr:spPr>
        <a:xfrm>
          <a:off x="187960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62" name="フローチャート: 判断 461"/>
        <xdr:cNvSpPr/>
      </xdr:nvSpPr>
      <xdr:spPr>
        <a:xfrm>
          <a:off x="18100675" y="67547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14926</xdr:rowOff>
    </xdr:from>
    <xdr:ext cx="534377" cy="259045"/>
    <xdr:sp macro="" textlink="">
      <xdr:nvSpPr>
        <xdr:cNvPr id="463" name="n_1aveValue【一般廃棄物処理施設】&#10;一人当たり有形固定資産（償却資産）額"/>
        <xdr:cNvSpPr txBox="1"/>
      </xdr:nvSpPr>
      <xdr:spPr>
        <a:xfrm>
          <a:off x="1790016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5110</xdr:rowOff>
    </xdr:from>
    <xdr:to>
      <xdr:col>107</xdr:col>
      <xdr:colOff>101600</xdr:colOff>
      <xdr:row>40</xdr:row>
      <xdr:rowOff>106710</xdr:rowOff>
    </xdr:to>
    <xdr:sp macro="" textlink="">
      <xdr:nvSpPr>
        <xdr:cNvPr id="464" name="フローチャート: 判断 463"/>
        <xdr:cNvSpPr/>
      </xdr:nvSpPr>
      <xdr:spPr>
        <a:xfrm>
          <a:off x="17325975"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123237</xdr:rowOff>
    </xdr:from>
    <xdr:ext cx="534377" cy="259045"/>
    <xdr:sp macro="" textlink="">
      <xdr:nvSpPr>
        <xdr:cNvPr id="465" name="n_2aveValue【一般廃棄物処理施設】&#10;一人当たり有形固定資産（償却資産）額"/>
        <xdr:cNvSpPr txBox="1"/>
      </xdr:nvSpPr>
      <xdr:spPr>
        <a:xfrm>
          <a:off x="17166736"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6" name="テキスト ボックス 46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102356</xdr:rowOff>
    </xdr:from>
    <xdr:to>
      <xdr:col>112</xdr:col>
      <xdr:colOff>38100</xdr:colOff>
      <xdr:row>41</xdr:row>
      <xdr:rowOff>32506</xdr:rowOff>
    </xdr:to>
    <xdr:sp macro="" textlink="">
      <xdr:nvSpPr>
        <xdr:cNvPr id="471" name="楕円 470"/>
        <xdr:cNvSpPr/>
      </xdr:nvSpPr>
      <xdr:spPr>
        <a:xfrm>
          <a:off x="18100675" y="69603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23633</xdr:rowOff>
    </xdr:from>
    <xdr:ext cx="534377" cy="259045"/>
    <xdr:sp macro="" textlink="">
      <xdr:nvSpPr>
        <xdr:cNvPr id="472" name="n_1mainValue【一般廃棄物処理施設】&#10;一人当たり有形固定資産（償却資産）額"/>
        <xdr:cNvSpPr txBox="1"/>
      </xdr:nvSpPr>
      <xdr:spPr>
        <a:xfrm>
          <a:off x="17900161" y="70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497" name="直線コネクタ 496"/>
        <xdr:cNvCxnSpPr/>
      </xdr:nvCxnSpPr>
      <xdr:spPr>
        <a:xfrm flipV="1">
          <a:off x="13889989"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498" name="【保健センター・保健所】&#10;有形固定資産減価償却率最小値テキスト"/>
        <xdr:cNvSpPr txBox="1"/>
      </xdr:nvSpPr>
      <xdr:spPr>
        <a:xfrm>
          <a:off x="13928725"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99" name="直線コネクタ 498"/>
        <xdr:cNvCxnSpPr/>
      </xdr:nvCxnSpPr>
      <xdr:spPr>
        <a:xfrm>
          <a:off x="1380172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500" name="【保健センター・保健所】&#10;有形固定資産減価償却率最大値テキスト"/>
        <xdr:cNvSpPr txBox="1"/>
      </xdr:nvSpPr>
      <xdr:spPr>
        <a:xfrm>
          <a:off x="13928725"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501" name="直線コネクタ 500"/>
        <xdr:cNvCxnSpPr/>
      </xdr:nvCxnSpPr>
      <xdr:spPr>
        <a:xfrm>
          <a:off x="13801725" y="9789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502" name="【保健センター・保健所】&#10;有形固定資産減価償却率平均値テキスト"/>
        <xdr:cNvSpPr txBox="1"/>
      </xdr:nvSpPr>
      <xdr:spPr>
        <a:xfrm>
          <a:off x="13928725"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03" name="フローチャート: 判断 502"/>
        <xdr:cNvSpPr/>
      </xdr:nvSpPr>
      <xdr:spPr>
        <a:xfrm>
          <a:off x="13839825" y="10491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504" name="フローチャート: 判断 503"/>
        <xdr:cNvSpPr/>
      </xdr:nvSpPr>
      <xdr:spPr>
        <a:xfrm>
          <a:off x="13115925"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28592</xdr:rowOff>
    </xdr:from>
    <xdr:ext cx="405111" cy="259045"/>
    <xdr:sp macro="" textlink="">
      <xdr:nvSpPr>
        <xdr:cNvPr id="505" name="n_1aveValue【保健センター・保健所】&#10;有形固定資産減価償却率"/>
        <xdr:cNvSpPr txBox="1"/>
      </xdr:nvSpPr>
      <xdr:spPr>
        <a:xfrm>
          <a:off x="12980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151130</xdr:rowOff>
    </xdr:from>
    <xdr:to>
      <xdr:col>76</xdr:col>
      <xdr:colOff>165100</xdr:colOff>
      <xdr:row>62</xdr:row>
      <xdr:rowOff>81280</xdr:rowOff>
    </xdr:to>
    <xdr:sp macro="" textlink="">
      <xdr:nvSpPr>
        <xdr:cNvPr id="506" name="フローチャート: 判断 505"/>
        <xdr:cNvSpPr/>
      </xdr:nvSpPr>
      <xdr:spPr>
        <a:xfrm>
          <a:off x="123698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72407</xdr:rowOff>
    </xdr:from>
    <xdr:ext cx="405111" cy="259045"/>
    <xdr:sp macro="" textlink="">
      <xdr:nvSpPr>
        <xdr:cNvPr id="507" name="n_2aveValue【保健センター・保健所】&#10;有形固定資産減価償却率"/>
        <xdr:cNvSpPr txBox="1"/>
      </xdr:nvSpPr>
      <xdr:spPr>
        <a:xfrm>
          <a:off x="12246619"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513" name="楕円 512"/>
        <xdr:cNvSpPr/>
      </xdr:nvSpPr>
      <xdr:spPr>
        <a:xfrm>
          <a:off x="13115925"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14" name="楕円 513"/>
        <xdr:cNvSpPr/>
      </xdr:nvSpPr>
      <xdr:spPr>
        <a:xfrm>
          <a:off x="123698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32385</xdr:rowOff>
    </xdr:from>
    <xdr:to>
      <xdr:col>81</xdr:col>
      <xdr:colOff>50800</xdr:colOff>
      <xdr:row>61</xdr:row>
      <xdr:rowOff>40005</xdr:rowOff>
    </xdr:to>
    <xdr:cxnSp macro="">
      <xdr:nvCxnSpPr>
        <xdr:cNvPr id="515" name="直線コネクタ 514"/>
        <xdr:cNvCxnSpPr/>
      </xdr:nvCxnSpPr>
      <xdr:spPr>
        <a:xfrm>
          <a:off x="12420600" y="10490835"/>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107332</xdr:rowOff>
    </xdr:from>
    <xdr:ext cx="405111" cy="259045"/>
    <xdr:sp macro="" textlink="">
      <xdr:nvSpPr>
        <xdr:cNvPr id="516" name="n_1mainValue【保健センター・保健所】&#10;有形固定資産減価償却率"/>
        <xdr:cNvSpPr txBox="1"/>
      </xdr:nvSpPr>
      <xdr:spPr>
        <a:xfrm>
          <a:off x="12980044" y="1022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517" name="n_2mainValue【保健センター・保健所】&#10;有形固定資産減価償却率"/>
        <xdr:cNvSpPr txBox="1"/>
      </xdr:nvSpPr>
      <xdr:spPr>
        <a:xfrm>
          <a:off x="12246619"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8" name="直線コネクタ 527"/>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9" name="テキスト ボックス 528"/>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0" name="直線コネクタ 529"/>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1" name="テキスト ボックス 530"/>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2" name="直線コネクタ 531"/>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3" name="テキスト ボックス 532"/>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4" name="直線コネクタ 533"/>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5" name="テキスト ボックス 534"/>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6" name="直線コネクタ 535"/>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7" name="テキスト ボックス 536"/>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8" name="直線コネクタ 537"/>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9" name="テキスト ボックス 538"/>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43" name="直線コネクタ 542"/>
        <xdr:cNvCxnSpPr/>
      </xdr:nvCxnSpPr>
      <xdr:spPr>
        <a:xfrm flipV="1">
          <a:off x="188461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44" name="【保健センター・保健所】&#10;一人当たり面積最小値テキスト"/>
        <xdr:cNvSpPr txBox="1"/>
      </xdr:nvSpPr>
      <xdr:spPr>
        <a:xfrm>
          <a:off x="188849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45" name="直線コネクタ 544"/>
        <xdr:cNvCxnSpPr/>
      </xdr:nvCxnSpPr>
      <xdr:spPr>
        <a:xfrm>
          <a:off x="18786475" y="110968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46" name="【保健センター・保健所】&#10;一人当たり面積最大値テキスト"/>
        <xdr:cNvSpPr txBox="1"/>
      </xdr:nvSpPr>
      <xdr:spPr>
        <a:xfrm>
          <a:off x="188849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47" name="直線コネクタ 546"/>
        <xdr:cNvCxnSpPr/>
      </xdr:nvCxnSpPr>
      <xdr:spPr>
        <a:xfrm>
          <a:off x="18786475" y="96828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548" name="【保健センター・保健所】&#10;一人当たり面積平均値テキスト"/>
        <xdr:cNvSpPr txBox="1"/>
      </xdr:nvSpPr>
      <xdr:spPr>
        <a:xfrm>
          <a:off x="188849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49" name="フローチャート: 判断 548"/>
        <xdr:cNvSpPr/>
      </xdr:nvSpPr>
      <xdr:spPr>
        <a:xfrm>
          <a:off x="187960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50" name="フローチャート: 判断 549"/>
        <xdr:cNvSpPr/>
      </xdr:nvSpPr>
      <xdr:spPr>
        <a:xfrm>
          <a:off x="18100675" y="107848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101617</xdr:rowOff>
    </xdr:from>
    <xdr:ext cx="469744" cy="259045"/>
    <xdr:sp macro="" textlink="">
      <xdr:nvSpPr>
        <xdr:cNvPr id="551" name="n_1aveValue【保健センター・保健所】&#10;一人当たり面積"/>
        <xdr:cNvSpPr txBox="1"/>
      </xdr:nvSpPr>
      <xdr:spPr>
        <a:xfrm>
          <a:off x="1793247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154940</xdr:rowOff>
    </xdr:from>
    <xdr:to>
      <xdr:col>107</xdr:col>
      <xdr:colOff>101600</xdr:colOff>
      <xdr:row>63</xdr:row>
      <xdr:rowOff>85090</xdr:rowOff>
    </xdr:to>
    <xdr:sp macro="" textlink="">
      <xdr:nvSpPr>
        <xdr:cNvPr id="552" name="フローチャート: 判断 551"/>
        <xdr:cNvSpPr/>
      </xdr:nvSpPr>
      <xdr:spPr>
        <a:xfrm>
          <a:off x="17325975"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76217</xdr:rowOff>
    </xdr:from>
    <xdr:ext cx="469744" cy="259045"/>
    <xdr:sp macro="" textlink="">
      <xdr:nvSpPr>
        <xdr:cNvPr id="553" name="n_2aveValue【保健センター・保健所】&#10;一人当たり面積"/>
        <xdr:cNvSpPr txBox="1"/>
      </xdr:nvSpPr>
      <xdr:spPr>
        <a:xfrm>
          <a:off x="1717047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4" name="テキスト ボックス 553"/>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61867</xdr:rowOff>
    </xdr:from>
    <xdr:to>
      <xdr:col>112</xdr:col>
      <xdr:colOff>38100</xdr:colOff>
      <xdr:row>63</xdr:row>
      <xdr:rowOff>163467</xdr:rowOff>
    </xdr:to>
    <xdr:sp macro="" textlink="">
      <xdr:nvSpPr>
        <xdr:cNvPr id="559" name="楕円 558"/>
        <xdr:cNvSpPr/>
      </xdr:nvSpPr>
      <xdr:spPr>
        <a:xfrm>
          <a:off x="18100675" y="108632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112485</xdr:rowOff>
    </xdr:from>
    <xdr:to>
      <xdr:col>107</xdr:col>
      <xdr:colOff>101600</xdr:colOff>
      <xdr:row>63</xdr:row>
      <xdr:rowOff>42635</xdr:rowOff>
    </xdr:to>
    <xdr:sp macro="" textlink="">
      <xdr:nvSpPr>
        <xdr:cNvPr id="560" name="楕円 559"/>
        <xdr:cNvSpPr/>
      </xdr:nvSpPr>
      <xdr:spPr>
        <a:xfrm>
          <a:off x="17325975"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163285</xdr:rowOff>
    </xdr:from>
    <xdr:to>
      <xdr:col>111</xdr:col>
      <xdr:colOff>177800</xdr:colOff>
      <xdr:row>63</xdr:row>
      <xdr:rowOff>112667</xdr:rowOff>
    </xdr:to>
    <xdr:cxnSp macro="">
      <xdr:nvCxnSpPr>
        <xdr:cNvPr id="561" name="直線コネクタ 560"/>
        <xdr:cNvCxnSpPr/>
      </xdr:nvCxnSpPr>
      <xdr:spPr>
        <a:xfrm>
          <a:off x="17376775" y="10793185"/>
          <a:ext cx="75565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154594</xdr:rowOff>
    </xdr:from>
    <xdr:ext cx="469744" cy="259045"/>
    <xdr:sp macro="" textlink="">
      <xdr:nvSpPr>
        <xdr:cNvPr id="562" name="n_1mainValue【保健センター・保健所】&#10;一人当たり面積"/>
        <xdr:cNvSpPr txBox="1"/>
      </xdr:nvSpPr>
      <xdr:spPr>
        <a:xfrm>
          <a:off x="1793247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59162</xdr:rowOff>
    </xdr:from>
    <xdr:ext cx="469744" cy="259045"/>
    <xdr:sp macro="" textlink="">
      <xdr:nvSpPr>
        <xdr:cNvPr id="563" name="n_2mainValue【保健センター・保健所】&#10;一人当たり面積"/>
        <xdr:cNvSpPr txBox="1"/>
      </xdr:nvSpPr>
      <xdr:spPr>
        <a:xfrm>
          <a:off x="17170477" y="105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4" name="テキスト ボックス 573"/>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5" name="直線コネクタ 574"/>
        <xdr:cNvCxnSpPr/>
      </xdr:nvCxnSpPr>
      <xdr:spPr>
        <a:xfrm>
          <a:off x="10588625" y="1478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6" name="テキスト ボックス 575"/>
        <xdr:cNvSpPr txBox="1"/>
      </xdr:nvSpPr>
      <xdr:spPr>
        <a:xfrm>
          <a:off x="1024271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7" name="直線コネクタ 576"/>
        <xdr:cNvCxnSpPr/>
      </xdr:nvCxnSpPr>
      <xdr:spPr>
        <a:xfrm>
          <a:off x="10588625" y="1432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8" name="テキスト ボックス 577"/>
        <xdr:cNvSpPr txBox="1"/>
      </xdr:nvSpPr>
      <xdr:spPr>
        <a:xfrm>
          <a:off x="1024271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9" name="直線コネクタ 578"/>
        <xdr:cNvCxnSpPr/>
      </xdr:nvCxnSpPr>
      <xdr:spPr>
        <a:xfrm>
          <a:off x="10588625" y="1386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0" name="テキスト ボックス 579"/>
        <xdr:cNvSpPr txBox="1"/>
      </xdr:nvSpPr>
      <xdr:spPr>
        <a:xfrm>
          <a:off x="1024271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1" name="直線コネクタ 580"/>
        <xdr:cNvCxnSpPr/>
      </xdr:nvCxnSpPr>
      <xdr:spPr>
        <a:xfrm>
          <a:off x="10588625" y="1341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2" name="テキスト ボックス 581"/>
        <xdr:cNvSpPr txBox="1"/>
      </xdr:nvSpPr>
      <xdr:spPr>
        <a:xfrm>
          <a:off x="1024271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586" name="直線コネクタ 585"/>
        <xdr:cNvCxnSpPr/>
      </xdr:nvCxnSpPr>
      <xdr:spPr>
        <a:xfrm flipV="1">
          <a:off x="13889989"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587" name="【消防施設】&#10;有形固定資産減価償却率最小値テキスト"/>
        <xdr:cNvSpPr txBox="1"/>
      </xdr:nvSpPr>
      <xdr:spPr>
        <a:xfrm>
          <a:off x="13928725"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588" name="直線コネクタ 587"/>
        <xdr:cNvCxnSpPr/>
      </xdr:nvCxnSpPr>
      <xdr:spPr>
        <a:xfrm>
          <a:off x="13801725" y="14654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89" name="【消防施設】&#10;有形固定資産減価償却率最大値テキスト"/>
        <xdr:cNvSpPr txBox="1"/>
      </xdr:nvSpPr>
      <xdr:spPr>
        <a:xfrm>
          <a:off x="13928725"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0" name="直線コネクタ 589"/>
        <xdr:cNvCxnSpPr/>
      </xdr:nvCxnSpPr>
      <xdr:spPr>
        <a:xfrm>
          <a:off x="13801725" y="1345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591" name="【消防施設】&#10;有形固定資産減価償却率平均値テキスト"/>
        <xdr:cNvSpPr txBox="1"/>
      </xdr:nvSpPr>
      <xdr:spPr>
        <a:xfrm>
          <a:off x="13928725"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592" name="フローチャート: 判断 591"/>
        <xdr:cNvSpPr/>
      </xdr:nvSpPr>
      <xdr:spPr>
        <a:xfrm>
          <a:off x="13839825" y="139753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593" name="フローチャート: 判断 592"/>
        <xdr:cNvSpPr/>
      </xdr:nvSpPr>
      <xdr:spPr>
        <a:xfrm>
          <a:off x="13115925"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148862</xdr:rowOff>
    </xdr:from>
    <xdr:ext cx="405111" cy="259045"/>
    <xdr:sp macro="" textlink="">
      <xdr:nvSpPr>
        <xdr:cNvPr id="594" name="n_1aveValue【消防施設】&#10;有形固定資産減価償却率"/>
        <xdr:cNvSpPr txBox="1"/>
      </xdr:nvSpPr>
      <xdr:spPr>
        <a:xfrm>
          <a:off x="12980044" y="1369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97028</xdr:rowOff>
    </xdr:from>
    <xdr:to>
      <xdr:col>76</xdr:col>
      <xdr:colOff>165100</xdr:colOff>
      <xdr:row>82</xdr:row>
      <xdr:rowOff>27178</xdr:rowOff>
    </xdr:to>
    <xdr:sp macro="" textlink="">
      <xdr:nvSpPr>
        <xdr:cNvPr id="595" name="フローチャート: 判断 594"/>
        <xdr:cNvSpPr/>
      </xdr:nvSpPr>
      <xdr:spPr>
        <a:xfrm>
          <a:off x="123698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43705</xdr:rowOff>
    </xdr:from>
    <xdr:ext cx="405111" cy="259045"/>
    <xdr:sp macro="" textlink="">
      <xdr:nvSpPr>
        <xdr:cNvPr id="596" name="n_2aveValue【消防施設】&#10;有形固定資産減価償却率"/>
        <xdr:cNvSpPr txBox="1"/>
      </xdr:nvSpPr>
      <xdr:spPr>
        <a:xfrm>
          <a:off x="12246619"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7" name="テキスト ボックス 59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92456</xdr:rowOff>
    </xdr:from>
    <xdr:to>
      <xdr:col>81</xdr:col>
      <xdr:colOff>101600</xdr:colOff>
      <xdr:row>82</xdr:row>
      <xdr:rowOff>22606</xdr:rowOff>
    </xdr:to>
    <xdr:sp macro="" textlink="">
      <xdr:nvSpPr>
        <xdr:cNvPr id="602" name="楕円 601"/>
        <xdr:cNvSpPr/>
      </xdr:nvSpPr>
      <xdr:spPr>
        <a:xfrm>
          <a:off x="13115925"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49022</xdr:rowOff>
    </xdr:from>
    <xdr:to>
      <xdr:col>76</xdr:col>
      <xdr:colOff>165100</xdr:colOff>
      <xdr:row>82</xdr:row>
      <xdr:rowOff>150622</xdr:rowOff>
    </xdr:to>
    <xdr:sp macro="" textlink="">
      <xdr:nvSpPr>
        <xdr:cNvPr id="603" name="楕円 602"/>
        <xdr:cNvSpPr/>
      </xdr:nvSpPr>
      <xdr:spPr>
        <a:xfrm>
          <a:off x="123698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143256</xdr:rowOff>
    </xdr:from>
    <xdr:to>
      <xdr:col>81</xdr:col>
      <xdr:colOff>50800</xdr:colOff>
      <xdr:row>82</xdr:row>
      <xdr:rowOff>99822</xdr:rowOff>
    </xdr:to>
    <xdr:cxnSp macro="">
      <xdr:nvCxnSpPr>
        <xdr:cNvPr id="604" name="直線コネクタ 603"/>
        <xdr:cNvCxnSpPr/>
      </xdr:nvCxnSpPr>
      <xdr:spPr>
        <a:xfrm flipV="1">
          <a:off x="12420600" y="14030706"/>
          <a:ext cx="746125"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605" name="n_1mainValue【消防施設】&#10;有形固定資産減価償却率"/>
        <xdr:cNvSpPr txBox="1"/>
      </xdr:nvSpPr>
      <xdr:spPr>
        <a:xfrm>
          <a:off x="12980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141749</xdr:rowOff>
    </xdr:from>
    <xdr:ext cx="405111" cy="259045"/>
    <xdr:sp macro="" textlink="">
      <xdr:nvSpPr>
        <xdr:cNvPr id="606" name="n_2mainValue【消防施設】&#10;有形固定資産減価償却率"/>
        <xdr:cNvSpPr txBox="1"/>
      </xdr:nvSpPr>
      <xdr:spPr>
        <a:xfrm>
          <a:off x="12246619"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630" name="直線コネクタ 629"/>
        <xdr:cNvCxnSpPr/>
      </xdr:nvCxnSpPr>
      <xdr:spPr>
        <a:xfrm flipV="1">
          <a:off x="188461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31" name="【消防施設】&#10;一人当たり面積最小値テキスト"/>
        <xdr:cNvSpPr txBox="1"/>
      </xdr:nvSpPr>
      <xdr:spPr>
        <a:xfrm>
          <a:off x="188849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32" name="直線コネクタ 631"/>
        <xdr:cNvCxnSpPr/>
      </xdr:nvCxnSpPr>
      <xdr:spPr>
        <a:xfrm>
          <a:off x="18786475" y="146761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33" name="【消防施設】&#10;一人当たり面積最大値テキスト"/>
        <xdr:cNvSpPr txBox="1"/>
      </xdr:nvSpPr>
      <xdr:spPr>
        <a:xfrm>
          <a:off x="188849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34" name="直線コネクタ 633"/>
        <xdr:cNvCxnSpPr/>
      </xdr:nvCxnSpPr>
      <xdr:spPr>
        <a:xfrm>
          <a:off x="18786475" y="135178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35" name="【消防施設】&#10;一人当たり面積平均値テキスト"/>
        <xdr:cNvSpPr txBox="1"/>
      </xdr:nvSpPr>
      <xdr:spPr>
        <a:xfrm>
          <a:off x="188849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36" name="フローチャート: 判断 635"/>
        <xdr:cNvSpPr/>
      </xdr:nvSpPr>
      <xdr:spPr>
        <a:xfrm>
          <a:off x="187960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37" name="フローチャート: 判断 636"/>
        <xdr:cNvSpPr/>
      </xdr:nvSpPr>
      <xdr:spPr>
        <a:xfrm>
          <a:off x="18100675" y="142938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638" name="n_1aveValue【消防施設】&#10;一人当たり面積"/>
        <xdr:cNvSpPr txBox="1"/>
      </xdr:nvSpPr>
      <xdr:spPr>
        <a:xfrm>
          <a:off x="1793247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639" name="フローチャート: 判断 638"/>
        <xdr:cNvSpPr/>
      </xdr:nvSpPr>
      <xdr:spPr>
        <a:xfrm>
          <a:off x="17325975"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151147</xdr:rowOff>
    </xdr:from>
    <xdr:ext cx="469744" cy="259045"/>
    <xdr:sp macro="" textlink="">
      <xdr:nvSpPr>
        <xdr:cNvPr id="640" name="n_2aveValue【消防施設】&#10;一人当たり面積"/>
        <xdr:cNvSpPr txBox="1"/>
      </xdr:nvSpPr>
      <xdr:spPr>
        <a:xfrm>
          <a:off x="1717047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1" name="テキスト ボックス 640"/>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46" name="楕円 645"/>
        <xdr:cNvSpPr/>
      </xdr:nvSpPr>
      <xdr:spPr>
        <a:xfrm>
          <a:off x="18100675" y="14389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47" name="楕円 646"/>
        <xdr:cNvSpPr/>
      </xdr:nvSpPr>
      <xdr:spPr>
        <a:xfrm>
          <a:off x="17325975"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648" name="直線コネクタ 647"/>
        <xdr:cNvCxnSpPr/>
      </xdr:nvCxnSpPr>
      <xdr:spPr>
        <a:xfrm>
          <a:off x="17376775" y="144399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49" name="n_1mainValue【消防施設】&#10;一人当たり面積"/>
        <xdr:cNvSpPr txBox="1"/>
      </xdr:nvSpPr>
      <xdr:spPr>
        <a:xfrm>
          <a:off x="1793247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50" name="n_2mainValue【消防施設】&#10;一人当たり面積"/>
        <xdr:cNvSpPr txBox="1"/>
      </xdr:nvSpPr>
      <xdr:spPr>
        <a:xfrm>
          <a:off x="1717047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2" name="直線コネクタ 661"/>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3" name="テキスト ボックス 662"/>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4" name="直線コネクタ 663"/>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5" name="テキスト ボックス 664"/>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6" name="直線コネクタ 665"/>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7" name="テキスト ボックス 666"/>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8" name="直線コネクタ 667"/>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9" name="テキスト ボックス 668"/>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673" name="直線コネクタ 672"/>
        <xdr:cNvCxnSpPr/>
      </xdr:nvCxnSpPr>
      <xdr:spPr>
        <a:xfrm flipV="1">
          <a:off x="13889989"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674" name="【庁舎】&#10;有形固定資産減価償却率最小値テキスト"/>
        <xdr:cNvSpPr txBox="1"/>
      </xdr:nvSpPr>
      <xdr:spPr>
        <a:xfrm>
          <a:off x="13928725"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675" name="直線コネクタ 674"/>
        <xdr:cNvCxnSpPr/>
      </xdr:nvCxnSpPr>
      <xdr:spPr>
        <a:xfrm>
          <a:off x="13801725" y="186728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676" name="【庁舎】&#10;有形固定資産減価償却率最大値テキスト"/>
        <xdr:cNvSpPr txBox="1"/>
      </xdr:nvSpPr>
      <xdr:spPr>
        <a:xfrm>
          <a:off x="13928725"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677" name="直線コネクタ 676"/>
        <xdr:cNvCxnSpPr/>
      </xdr:nvCxnSpPr>
      <xdr:spPr>
        <a:xfrm>
          <a:off x="13801725" y="173629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678" name="【庁舎】&#10;有形固定資産減価償却率平均値テキスト"/>
        <xdr:cNvSpPr txBox="1"/>
      </xdr:nvSpPr>
      <xdr:spPr>
        <a:xfrm>
          <a:off x="13928725"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79" name="フローチャート: 判断 678"/>
        <xdr:cNvSpPr/>
      </xdr:nvSpPr>
      <xdr:spPr>
        <a:xfrm>
          <a:off x="13839825" y="179933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680" name="フローチャート: 判断 679"/>
        <xdr:cNvSpPr/>
      </xdr:nvSpPr>
      <xdr:spPr>
        <a:xfrm>
          <a:off x="13115925"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22114</xdr:rowOff>
    </xdr:from>
    <xdr:ext cx="405111" cy="259045"/>
    <xdr:sp macro="" textlink="">
      <xdr:nvSpPr>
        <xdr:cNvPr id="681" name="n_1aveValue【庁舎】&#10;有形固定資産減価償却率"/>
        <xdr:cNvSpPr txBox="1"/>
      </xdr:nvSpPr>
      <xdr:spPr>
        <a:xfrm>
          <a:off x="12980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11685</xdr:rowOff>
    </xdr:from>
    <xdr:to>
      <xdr:col>76</xdr:col>
      <xdr:colOff>165100</xdr:colOff>
      <xdr:row>104</xdr:row>
      <xdr:rowOff>113285</xdr:rowOff>
    </xdr:to>
    <xdr:sp macro="" textlink="">
      <xdr:nvSpPr>
        <xdr:cNvPr id="682" name="フローチャート: 判断 681"/>
        <xdr:cNvSpPr/>
      </xdr:nvSpPr>
      <xdr:spPr>
        <a:xfrm>
          <a:off x="123698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104412</xdr:rowOff>
    </xdr:from>
    <xdr:ext cx="405111" cy="259045"/>
    <xdr:sp macro="" textlink="">
      <xdr:nvSpPr>
        <xdr:cNvPr id="683" name="n_2aveValue【庁舎】&#10;有形固定資産減価償却率"/>
        <xdr:cNvSpPr txBox="1"/>
      </xdr:nvSpPr>
      <xdr:spPr>
        <a:xfrm>
          <a:off x="12246619"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4" name="テキスト ボックス 683"/>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155702</xdr:rowOff>
    </xdr:from>
    <xdr:to>
      <xdr:col>81</xdr:col>
      <xdr:colOff>101600</xdr:colOff>
      <xdr:row>103</xdr:row>
      <xdr:rowOff>85852</xdr:rowOff>
    </xdr:to>
    <xdr:sp macro="" textlink="">
      <xdr:nvSpPr>
        <xdr:cNvPr id="689" name="楕円 688"/>
        <xdr:cNvSpPr/>
      </xdr:nvSpPr>
      <xdr:spPr>
        <a:xfrm>
          <a:off x="13115925"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114554</xdr:rowOff>
    </xdr:from>
    <xdr:to>
      <xdr:col>76</xdr:col>
      <xdr:colOff>165100</xdr:colOff>
      <xdr:row>104</xdr:row>
      <xdr:rowOff>44704</xdr:rowOff>
    </xdr:to>
    <xdr:sp macro="" textlink="">
      <xdr:nvSpPr>
        <xdr:cNvPr id="690" name="楕円 689"/>
        <xdr:cNvSpPr/>
      </xdr:nvSpPr>
      <xdr:spPr>
        <a:xfrm>
          <a:off x="123698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35052</xdr:rowOff>
    </xdr:from>
    <xdr:to>
      <xdr:col>81</xdr:col>
      <xdr:colOff>50800</xdr:colOff>
      <xdr:row>103</xdr:row>
      <xdr:rowOff>165354</xdr:rowOff>
    </xdr:to>
    <xdr:cxnSp macro="">
      <xdr:nvCxnSpPr>
        <xdr:cNvPr id="691" name="直線コネクタ 690"/>
        <xdr:cNvCxnSpPr/>
      </xdr:nvCxnSpPr>
      <xdr:spPr>
        <a:xfrm flipV="1">
          <a:off x="12420600" y="17694402"/>
          <a:ext cx="746125"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102379</xdr:rowOff>
    </xdr:from>
    <xdr:ext cx="405111" cy="259045"/>
    <xdr:sp macro="" textlink="">
      <xdr:nvSpPr>
        <xdr:cNvPr id="692" name="n_1mainValue【庁舎】&#10;有形固定資産減価償却率"/>
        <xdr:cNvSpPr txBox="1"/>
      </xdr:nvSpPr>
      <xdr:spPr>
        <a:xfrm>
          <a:off x="129800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61231</xdr:rowOff>
    </xdr:from>
    <xdr:ext cx="405111" cy="259045"/>
    <xdr:sp macro="" textlink="">
      <xdr:nvSpPr>
        <xdr:cNvPr id="693" name="n_2mainValue【庁舎】&#10;有形固定資産減価償却率"/>
        <xdr:cNvSpPr txBox="1"/>
      </xdr:nvSpPr>
      <xdr:spPr>
        <a:xfrm>
          <a:off x="12246619"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4" name="テキスト ボックス 703"/>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718" name="直線コネクタ 717"/>
        <xdr:cNvCxnSpPr/>
      </xdr:nvCxnSpPr>
      <xdr:spPr>
        <a:xfrm flipV="1">
          <a:off x="188461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719" name="【庁舎】&#10;一人当たり面積最小値テキスト"/>
        <xdr:cNvSpPr txBox="1"/>
      </xdr:nvSpPr>
      <xdr:spPr>
        <a:xfrm>
          <a:off x="188849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720" name="直線コネクタ 719"/>
        <xdr:cNvCxnSpPr/>
      </xdr:nvCxnSpPr>
      <xdr:spPr>
        <a:xfrm>
          <a:off x="18786475" y="186594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21" name="【庁舎】&#10;一人当たり面積最大値テキスト"/>
        <xdr:cNvSpPr txBox="1"/>
      </xdr:nvSpPr>
      <xdr:spPr>
        <a:xfrm>
          <a:off x="188849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22" name="直線コネクタ 721"/>
        <xdr:cNvCxnSpPr/>
      </xdr:nvCxnSpPr>
      <xdr:spPr>
        <a:xfrm>
          <a:off x="18786475" y="173774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723" name="【庁舎】&#10;一人当たり面積平均値テキスト"/>
        <xdr:cNvSpPr txBox="1"/>
      </xdr:nvSpPr>
      <xdr:spPr>
        <a:xfrm>
          <a:off x="188849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24" name="フローチャート: 判断 723"/>
        <xdr:cNvSpPr/>
      </xdr:nvSpPr>
      <xdr:spPr>
        <a:xfrm>
          <a:off x="187960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725" name="フローチャート: 判断 724"/>
        <xdr:cNvSpPr/>
      </xdr:nvSpPr>
      <xdr:spPr>
        <a:xfrm>
          <a:off x="18100675" y="182333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6366</xdr:rowOff>
    </xdr:from>
    <xdr:ext cx="469744" cy="259045"/>
    <xdr:sp macro="" textlink="">
      <xdr:nvSpPr>
        <xdr:cNvPr id="726" name="n_1aveValue【庁舎】&#10;一人当たり面積"/>
        <xdr:cNvSpPr txBox="1"/>
      </xdr:nvSpPr>
      <xdr:spPr>
        <a:xfrm>
          <a:off x="1793247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33020</xdr:rowOff>
    </xdr:from>
    <xdr:to>
      <xdr:col>107</xdr:col>
      <xdr:colOff>101600</xdr:colOff>
      <xdr:row>107</xdr:row>
      <xdr:rowOff>134620</xdr:rowOff>
    </xdr:to>
    <xdr:sp macro="" textlink="">
      <xdr:nvSpPr>
        <xdr:cNvPr id="727" name="フローチャート: 判断 726"/>
        <xdr:cNvSpPr/>
      </xdr:nvSpPr>
      <xdr:spPr>
        <a:xfrm>
          <a:off x="17325975"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125747</xdr:rowOff>
    </xdr:from>
    <xdr:ext cx="469744" cy="259045"/>
    <xdr:sp macro="" textlink="">
      <xdr:nvSpPr>
        <xdr:cNvPr id="728" name="n_2aveValue【庁舎】&#10;一人当たり面積"/>
        <xdr:cNvSpPr txBox="1"/>
      </xdr:nvSpPr>
      <xdr:spPr>
        <a:xfrm>
          <a:off x="1717047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9" name="テキスト ボックス 728"/>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95886</xdr:rowOff>
    </xdr:from>
    <xdr:to>
      <xdr:col>112</xdr:col>
      <xdr:colOff>38100</xdr:colOff>
      <xdr:row>107</xdr:row>
      <xdr:rowOff>26036</xdr:rowOff>
    </xdr:to>
    <xdr:sp macro="" textlink="">
      <xdr:nvSpPr>
        <xdr:cNvPr id="734" name="楕円 733"/>
        <xdr:cNvSpPr/>
      </xdr:nvSpPr>
      <xdr:spPr>
        <a:xfrm>
          <a:off x="18100675" y="182695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97789</xdr:rowOff>
    </xdr:from>
    <xdr:to>
      <xdr:col>107</xdr:col>
      <xdr:colOff>101600</xdr:colOff>
      <xdr:row>107</xdr:row>
      <xdr:rowOff>27939</xdr:rowOff>
    </xdr:to>
    <xdr:sp macro="" textlink="">
      <xdr:nvSpPr>
        <xdr:cNvPr id="735" name="楕円 734"/>
        <xdr:cNvSpPr/>
      </xdr:nvSpPr>
      <xdr:spPr>
        <a:xfrm>
          <a:off x="17325975"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146686</xdr:rowOff>
    </xdr:from>
    <xdr:to>
      <xdr:col>111</xdr:col>
      <xdr:colOff>177800</xdr:colOff>
      <xdr:row>106</xdr:row>
      <xdr:rowOff>148589</xdr:rowOff>
    </xdr:to>
    <xdr:cxnSp macro="">
      <xdr:nvCxnSpPr>
        <xdr:cNvPr id="736" name="直線コネクタ 735"/>
        <xdr:cNvCxnSpPr/>
      </xdr:nvCxnSpPr>
      <xdr:spPr>
        <a:xfrm flipV="1">
          <a:off x="17376775" y="18320386"/>
          <a:ext cx="75565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17163</xdr:rowOff>
    </xdr:from>
    <xdr:ext cx="469744" cy="259045"/>
    <xdr:sp macro="" textlink="">
      <xdr:nvSpPr>
        <xdr:cNvPr id="737" name="n_1mainValue【庁舎】&#10;一人当たり面積"/>
        <xdr:cNvSpPr txBox="1"/>
      </xdr:nvSpPr>
      <xdr:spPr>
        <a:xfrm>
          <a:off x="1793247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44466</xdr:rowOff>
    </xdr:from>
    <xdr:ext cx="469744" cy="259045"/>
    <xdr:sp macro="" textlink="">
      <xdr:nvSpPr>
        <xdr:cNvPr id="738" name="n_2mainValue【庁舎】&#10;一人当たり面積"/>
        <xdr:cNvSpPr txBox="1"/>
      </xdr:nvSpPr>
      <xdr:spPr>
        <a:xfrm>
          <a:off x="1717047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・多くの類型において、減価償却が進んだことにより、有形固定資産減価償却率は平成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年度と比べて緩やかに上昇した。その中で、図書館と庁舎は、類似団体平均との差が大きくなっている。今後、機能の維持にも配慮しながら、計画的な長寿命化を行う。</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・多くの類型において、一人あたり面積は平成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年度と比べてほぼ横ばいで、類似団体と比較しても平均を下回っている。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庁舎については、今後老朽化した庁舎（支所）と公民館を廃止し、新たに複合施設として整備することにしている。また、保健センターについても、改修工事を行い、他用途での使用も考慮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43,165
42,942
192.74
22,530,209
21,329,524
946,235
12,855,984
23,644,668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18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18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年度から横ばいとなったが、類似団体平均値からは</a:t>
          </a:r>
          <a:r>
            <a:rPr kumimoji="1" lang="en-US" altLang="ja-JP" sz="118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0.01</a:t>
          </a:r>
          <a:r>
            <a:rPr kumimoji="1" lang="ja-JP" altLang="en-US" sz="118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a:t>
          </a:r>
          <a:endParaRPr kumimoji="1" lang="en-US" altLang="ja-JP" sz="118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前年度と同様に合併後</a:t>
          </a:r>
          <a:r>
            <a:rPr kumimoji="1" lang="en-US" altLang="ja-JP" sz="118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18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目以降、新市建設計画に基づく起債の償還額が減少したことで需要額算入公債費が低下しているが、交付税制度改正に伴う合併団体への上乗せ等に伴い需要額全体は微増となり、税収増により収入額も微増となったため指数は横ばいとなった。</a:t>
          </a:r>
          <a:endParaRPr kumimoji="1" lang="en-US" altLang="ja-JP" sz="118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次年度以降も、</a:t>
          </a:r>
          <a:r>
            <a:rPr kumimoji="1" lang="ja-JP" altLang="ja-JP" sz="118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地域経済の活性化や人口減対策</a:t>
          </a:r>
          <a:r>
            <a:rPr kumimoji="1" lang="ja-JP" altLang="en-US" sz="118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に重点を置いた</a:t>
          </a:r>
          <a:r>
            <a:rPr kumimoji="1" lang="ja-JP" altLang="en-US" sz="118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「阿賀野市総合計画」に基づく実施計画事業の遂行で、税収確保等により指数向上を目指したい。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ポイント減となり類似団体平均値よりも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ポイント下回り改善した。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これは、普通交付税の段階的縮減（△</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百万円）があったものの、税収の増（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百万円）や各種交付金が増となったことで経常一般財源が増加（</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百万円）したことや経常的事業費の圧縮（経常経費充当一財△</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今後も交付税収入は一定の減額が想定されるため、</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年度より企業会計に移行する下水道事業では、経営改善による繰出金の削減等の検討も視野に入れて現状比率の堅持に努めたい。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82127</xdr:rowOff>
    </xdr:to>
    <xdr:cxnSp macro="">
      <xdr:nvCxnSpPr>
        <xdr:cNvPr id="132" name="直線コネクタ 131"/>
        <xdr:cNvCxnSpPr/>
      </xdr:nvCxnSpPr>
      <xdr:spPr>
        <a:xfrm flipV="1">
          <a:off x="4114800" y="1078695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63</xdr:row>
      <xdr:rowOff>82127</xdr:rowOff>
    </xdr:to>
    <xdr:cxnSp macro="">
      <xdr:nvCxnSpPr>
        <xdr:cNvPr id="135" name="直線コネクタ 134"/>
        <xdr:cNvCxnSpPr/>
      </xdr:nvCxnSpPr>
      <xdr:spPr>
        <a:xfrm>
          <a:off x="3225800" y="1071456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62</xdr:row>
      <xdr:rowOff>84667</xdr:rowOff>
    </xdr:to>
    <xdr:cxnSp macro="">
      <xdr:nvCxnSpPr>
        <xdr:cNvPr id="138" name="直線コネクタ 137"/>
        <xdr:cNvCxnSpPr/>
      </xdr:nvCxnSpPr>
      <xdr:spPr>
        <a:xfrm>
          <a:off x="2336800" y="1052957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40" name="テキスト ボックス 139"/>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87206</xdr:rowOff>
    </xdr:to>
    <xdr:cxnSp macro="">
      <xdr:nvCxnSpPr>
        <xdr:cNvPr id="141" name="直線コネクタ 140"/>
        <xdr:cNvCxnSpPr/>
      </xdr:nvCxnSpPr>
      <xdr:spPr>
        <a:xfrm flipV="1">
          <a:off x="1447800" y="105295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5" name="テキスト ボックス 144"/>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2"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3" name="楕円 152"/>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54" name="テキスト ボックス 153"/>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5" name="楕円 154"/>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56" name="テキスト ボックス 155"/>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7" name="楕円 156"/>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8" name="テキスト ボックス 157"/>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59" name="楕円 158"/>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60" name="テキスト ボックス 159"/>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人増加したものの、類似団体平均からは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10,859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人件費は減少しているが（△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百万円）、人口減少が続く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ことが要因となり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人あたりの経費は微増となる。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今後も多様化する事業への対応で一定の職員補充が必要なことと、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の会計年度任用職員制度の導入など増加要因を考慮して、公共施設等総合管理計画に基づく施設の統廃合、運営のアウトソーシング等の検討、人口減対策事業の取組みから現状水準の維持に努め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67948</xdr:rowOff>
    </xdr:from>
    <xdr:to>
      <xdr:col>23</xdr:col>
      <xdr:colOff>133350</xdr:colOff>
      <xdr:row>83</xdr:row>
      <xdr:rowOff>106710</xdr:rowOff>
    </xdr:to>
    <xdr:cxnSp macro="">
      <xdr:nvCxnSpPr>
        <xdr:cNvPr id="193" name="直線コネクタ 192"/>
        <xdr:cNvCxnSpPr/>
      </xdr:nvCxnSpPr>
      <xdr:spPr>
        <a:xfrm>
          <a:off x="4114800" y="14298298"/>
          <a:ext cx="838200" cy="3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132799</xdr:rowOff>
    </xdr:from>
    <xdr:ext cx="762000" cy="259045"/>
    <xdr:sp macro="" textlink="">
      <xdr:nvSpPr>
        <xdr:cNvPr id="194" name="人件費・物件費等の状況平均値テキスト"/>
        <xdr:cNvSpPr txBox="1"/>
      </xdr:nvSpPr>
      <xdr:spPr>
        <a:xfrm>
          <a:off x="5041900" y="1436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170010</xdr:rowOff>
    </xdr:from>
    <xdr:to>
      <xdr:col>19</xdr:col>
      <xdr:colOff>133350</xdr:colOff>
      <xdr:row>83</xdr:row>
      <xdr:rowOff>67948</xdr:rowOff>
    </xdr:to>
    <xdr:cxnSp macro="">
      <xdr:nvCxnSpPr>
        <xdr:cNvPr id="196" name="直線コネクタ 195"/>
        <xdr:cNvCxnSpPr/>
      </xdr:nvCxnSpPr>
      <xdr:spPr>
        <a:xfrm>
          <a:off x="3225800" y="14228910"/>
          <a:ext cx="889000" cy="6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69953</xdr:rowOff>
    </xdr:from>
    <xdr:ext cx="736600" cy="259045"/>
    <xdr:sp macro="" textlink="">
      <xdr:nvSpPr>
        <xdr:cNvPr id="198" name="テキスト ボックス 197"/>
        <xdr:cNvSpPr txBox="1"/>
      </xdr:nvSpPr>
      <xdr:spPr>
        <a:xfrm>
          <a:off x="3733800" y="1447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162703</xdr:rowOff>
    </xdr:from>
    <xdr:to>
      <xdr:col>15</xdr:col>
      <xdr:colOff>82550</xdr:colOff>
      <xdr:row>82</xdr:row>
      <xdr:rowOff>170010</xdr:rowOff>
    </xdr:to>
    <xdr:cxnSp macro="">
      <xdr:nvCxnSpPr>
        <xdr:cNvPr id="199" name="直線コネクタ 198"/>
        <xdr:cNvCxnSpPr/>
      </xdr:nvCxnSpPr>
      <xdr:spPr>
        <a:xfrm>
          <a:off x="2336800" y="14221603"/>
          <a:ext cx="8890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36017</xdr:rowOff>
    </xdr:from>
    <xdr:ext cx="762000" cy="259045"/>
    <xdr:sp macro="" textlink="">
      <xdr:nvSpPr>
        <xdr:cNvPr id="201" name="テキスト ボックス 200"/>
        <xdr:cNvSpPr txBox="1"/>
      </xdr:nvSpPr>
      <xdr:spPr>
        <a:xfrm>
          <a:off x="2844800" y="144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119511</xdr:rowOff>
    </xdr:from>
    <xdr:to>
      <xdr:col>11</xdr:col>
      <xdr:colOff>31750</xdr:colOff>
      <xdr:row>82</xdr:row>
      <xdr:rowOff>162703</xdr:rowOff>
    </xdr:to>
    <xdr:cxnSp macro="">
      <xdr:nvCxnSpPr>
        <xdr:cNvPr id="202" name="直線コネクタ 201"/>
        <xdr:cNvCxnSpPr/>
      </xdr:nvCxnSpPr>
      <xdr:spPr>
        <a:xfrm>
          <a:off x="1447800" y="14178411"/>
          <a:ext cx="8890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13278</xdr:rowOff>
    </xdr:from>
    <xdr:ext cx="762000" cy="259045"/>
    <xdr:sp macro="" textlink="">
      <xdr:nvSpPr>
        <xdr:cNvPr id="204" name="テキスト ボックス 203"/>
        <xdr:cNvSpPr txBox="1"/>
      </xdr:nvSpPr>
      <xdr:spPr>
        <a:xfrm>
          <a:off x="1955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151525</xdr:rowOff>
    </xdr:from>
    <xdr:ext cx="762000" cy="259045"/>
    <xdr:sp macro="" textlink="">
      <xdr:nvSpPr>
        <xdr:cNvPr id="206" name="テキスト ボックス 205"/>
        <xdr:cNvSpPr txBox="1"/>
      </xdr:nvSpPr>
      <xdr:spPr>
        <a:xfrm>
          <a:off x="1066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55910</xdr:rowOff>
    </xdr:from>
    <xdr:to>
      <xdr:col>23</xdr:col>
      <xdr:colOff>184150</xdr:colOff>
      <xdr:row>83</xdr:row>
      <xdr:rowOff>157510</xdr:rowOff>
    </xdr:to>
    <xdr:sp macro="" textlink="">
      <xdr:nvSpPr>
        <xdr:cNvPr id="212" name="楕円 211"/>
        <xdr:cNvSpPr/>
      </xdr:nvSpPr>
      <xdr:spPr>
        <a:xfrm>
          <a:off x="4902200" y="1428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72437</xdr:rowOff>
    </xdr:from>
    <xdr:ext cx="762000" cy="259045"/>
    <xdr:sp macro="" textlink="">
      <xdr:nvSpPr>
        <xdr:cNvPr id="213" name="人件費・物件費等の状況該当値テキスト"/>
        <xdr:cNvSpPr txBox="1"/>
      </xdr:nvSpPr>
      <xdr:spPr>
        <a:xfrm>
          <a:off x="5041900" y="1413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17148</xdr:rowOff>
    </xdr:from>
    <xdr:to>
      <xdr:col>19</xdr:col>
      <xdr:colOff>184150</xdr:colOff>
      <xdr:row>83</xdr:row>
      <xdr:rowOff>118748</xdr:rowOff>
    </xdr:to>
    <xdr:sp macro="" textlink="">
      <xdr:nvSpPr>
        <xdr:cNvPr id="214" name="楕円 213"/>
        <xdr:cNvSpPr/>
      </xdr:nvSpPr>
      <xdr:spPr>
        <a:xfrm>
          <a:off x="4064000" y="142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128925</xdr:rowOff>
    </xdr:from>
    <xdr:ext cx="736600" cy="259045"/>
    <xdr:sp macro="" textlink="">
      <xdr:nvSpPr>
        <xdr:cNvPr id="215" name="テキスト ボックス 214"/>
        <xdr:cNvSpPr txBox="1"/>
      </xdr:nvSpPr>
      <xdr:spPr>
        <a:xfrm>
          <a:off x="3733800" y="14016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119210</xdr:rowOff>
    </xdr:from>
    <xdr:to>
      <xdr:col>15</xdr:col>
      <xdr:colOff>133350</xdr:colOff>
      <xdr:row>83</xdr:row>
      <xdr:rowOff>49360</xdr:rowOff>
    </xdr:to>
    <xdr:sp macro="" textlink="">
      <xdr:nvSpPr>
        <xdr:cNvPr id="216" name="楕円 215"/>
        <xdr:cNvSpPr/>
      </xdr:nvSpPr>
      <xdr:spPr>
        <a:xfrm>
          <a:off x="3175000" y="141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59537</xdr:rowOff>
    </xdr:from>
    <xdr:ext cx="762000" cy="259045"/>
    <xdr:sp macro="" textlink="">
      <xdr:nvSpPr>
        <xdr:cNvPr id="217" name="テキスト ボックス 216"/>
        <xdr:cNvSpPr txBox="1"/>
      </xdr:nvSpPr>
      <xdr:spPr>
        <a:xfrm>
          <a:off x="2844800" y="1394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111903</xdr:rowOff>
    </xdr:from>
    <xdr:to>
      <xdr:col>11</xdr:col>
      <xdr:colOff>82550</xdr:colOff>
      <xdr:row>83</xdr:row>
      <xdr:rowOff>42053</xdr:rowOff>
    </xdr:to>
    <xdr:sp macro="" textlink="">
      <xdr:nvSpPr>
        <xdr:cNvPr id="218" name="楕円 217"/>
        <xdr:cNvSpPr/>
      </xdr:nvSpPr>
      <xdr:spPr>
        <a:xfrm>
          <a:off x="2286000" y="14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52230</xdr:rowOff>
    </xdr:from>
    <xdr:ext cx="762000" cy="259045"/>
    <xdr:sp macro="" textlink="">
      <xdr:nvSpPr>
        <xdr:cNvPr id="219" name="テキスト ボックス 218"/>
        <xdr:cNvSpPr txBox="1"/>
      </xdr:nvSpPr>
      <xdr:spPr>
        <a:xfrm>
          <a:off x="1955800" y="1393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68711</xdr:rowOff>
    </xdr:from>
    <xdr:to>
      <xdr:col>7</xdr:col>
      <xdr:colOff>31750</xdr:colOff>
      <xdr:row>82</xdr:row>
      <xdr:rowOff>170311</xdr:rowOff>
    </xdr:to>
    <xdr:sp macro="" textlink="">
      <xdr:nvSpPr>
        <xdr:cNvPr id="220" name="楕円 219"/>
        <xdr:cNvSpPr/>
      </xdr:nvSpPr>
      <xdr:spPr>
        <a:xfrm>
          <a:off x="1397000" y="1412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9038</xdr:rowOff>
    </xdr:from>
    <xdr:ext cx="762000" cy="259045"/>
    <xdr:sp macro="" textlink="">
      <xdr:nvSpPr>
        <xdr:cNvPr id="221" name="テキスト ボックス 220"/>
        <xdr:cNvSpPr txBox="1"/>
      </xdr:nvSpPr>
      <xdr:spPr>
        <a:xfrm>
          <a:off x="1066800" y="1389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ポイント下回っており、順位も高いものとなった。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これは、給与体系の低い新卒採用者が増えていることに起因するものである。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類似団体平均や国の制度改正、地方財政計画をはじめとした動向を注視し、「人事考課制度」の効果的な運用によって指数だけではなくバランスのとれた質の高い給与体系を目指したい。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数字は給与実態調査に基づいているが、平成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年調査結果が資料作成時点（平成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月末現在）で未公表のため、前年度の数字を引用している。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57" name="直線コネクタ 256"/>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85</xdr:row>
      <xdr:rowOff>48986</xdr:rowOff>
    </xdr:to>
    <xdr:cxnSp macro="">
      <xdr:nvCxnSpPr>
        <xdr:cNvPr id="260" name="直線コネクタ 259"/>
        <xdr:cNvCxnSpPr/>
      </xdr:nvCxnSpPr>
      <xdr:spPr>
        <a:xfrm flipV="1">
          <a:off x="15290800" y="144326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48986</xdr:rowOff>
    </xdr:to>
    <xdr:cxnSp macro="">
      <xdr:nvCxnSpPr>
        <xdr:cNvPr id="263" name="直線コネクタ 262"/>
        <xdr:cNvCxnSpPr/>
      </xdr:nvCxnSpPr>
      <xdr:spPr>
        <a:xfrm>
          <a:off x="14401800" y="145360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134257</xdr:rowOff>
    </xdr:to>
    <xdr:cxnSp macro="">
      <xdr:nvCxnSpPr>
        <xdr:cNvPr id="266" name="直線コネクタ 265"/>
        <xdr:cNvCxnSpPr/>
      </xdr:nvCxnSpPr>
      <xdr:spPr>
        <a:xfrm>
          <a:off x="13512800" y="143637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68" name="テキスト ボックス 267"/>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6" name="楕円 275"/>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7"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8" name="楕円 277"/>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9" name="テキスト ボックス 278"/>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0" name="楕円 279"/>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1" name="テキスト ボックス 280"/>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2" name="楕円 281"/>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3" name="テキスト ボックス 282"/>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千人増で類似団体平均値よりも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千人増となった。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定員適正化計画に基づく早期退職者の勧奨、新規採用者の抑制によって人口が減少する中でも一定の水準を保持していると考えるが、職員年齢構成の偏在化を解消するための職員補充を行ったため、</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比率が上昇したと考えられる。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しかし、人員の適正化は引き続き必要なため、「阿賀野市総合計画」に基づく事業遂行の中で、事業毎の事務量の把握を行い人員配分の最適化に繋げ、職員数の抑制に努めたい。</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105591</xdr:rowOff>
    </xdr:from>
    <xdr:to>
      <xdr:col>81</xdr:col>
      <xdr:colOff>44450</xdr:colOff>
      <xdr:row>61</xdr:row>
      <xdr:rowOff>126274</xdr:rowOff>
    </xdr:to>
    <xdr:cxnSp macro="">
      <xdr:nvCxnSpPr>
        <xdr:cNvPr id="322" name="直線コネクタ 321"/>
        <xdr:cNvCxnSpPr/>
      </xdr:nvCxnSpPr>
      <xdr:spPr>
        <a:xfrm>
          <a:off x="16179800" y="1056404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3"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103868</xdr:rowOff>
    </xdr:from>
    <xdr:to>
      <xdr:col>77</xdr:col>
      <xdr:colOff>44450</xdr:colOff>
      <xdr:row>61</xdr:row>
      <xdr:rowOff>105591</xdr:rowOff>
    </xdr:to>
    <xdr:cxnSp macro="">
      <xdr:nvCxnSpPr>
        <xdr:cNvPr id="325" name="直線コネクタ 324"/>
        <xdr:cNvCxnSpPr/>
      </xdr:nvCxnSpPr>
      <xdr:spPr>
        <a:xfrm>
          <a:off x="15290800" y="10562318"/>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7" name="テキスト ボックス 326"/>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96974</xdr:rowOff>
    </xdr:from>
    <xdr:to>
      <xdr:col>72</xdr:col>
      <xdr:colOff>203200</xdr:colOff>
      <xdr:row>61</xdr:row>
      <xdr:rowOff>103868</xdr:rowOff>
    </xdr:to>
    <xdr:cxnSp macro="">
      <xdr:nvCxnSpPr>
        <xdr:cNvPr id="328" name="直線コネクタ 327"/>
        <xdr:cNvCxnSpPr/>
      </xdr:nvCxnSpPr>
      <xdr:spPr>
        <a:xfrm>
          <a:off x="14401800" y="1055542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0" name="テキスト ボックス 329"/>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93526</xdr:rowOff>
    </xdr:from>
    <xdr:to>
      <xdr:col>68</xdr:col>
      <xdr:colOff>152400</xdr:colOff>
      <xdr:row>61</xdr:row>
      <xdr:rowOff>96974</xdr:rowOff>
    </xdr:to>
    <xdr:cxnSp macro="">
      <xdr:nvCxnSpPr>
        <xdr:cNvPr id="331" name="直線コネクタ 330"/>
        <xdr:cNvCxnSpPr/>
      </xdr:nvCxnSpPr>
      <xdr:spPr>
        <a:xfrm>
          <a:off x="13512800" y="1055197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75219</xdr:rowOff>
    </xdr:from>
    <xdr:ext cx="762000" cy="259045"/>
    <xdr:sp macro="" textlink="">
      <xdr:nvSpPr>
        <xdr:cNvPr id="333" name="テキスト ボックス 332"/>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35" name="テキスト ボックス 334"/>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41" name="楕円 340"/>
        <xdr:cNvSpPr/>
      </xdr:nvSpPr>
      <xdr:spPr>
        <a:xfrm>
          <a:off x="16967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47551</xdr:rowOff>
    </xdr:from>
    <xdr:ext cx="762000" cy="259045"/>
    <xdr:sp macro="" textlink="">
      <xdr:nvSpPr>
        <xdr:cNvPr id="342" name="定員管理の状況該当値テキスト"/>
        <xdr:cNvSpPr txBox="1"/>
      </xdr:nvSpPr>
      <xdr:spPr>
        <a:xfrm>
          <a:off x="17106900" y="1050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54791</xdr:rowOff>
    </xdr:from>
    <xdr:to>
      <xdr:col>77</xdr:col>
      <xdr:colOff>95250</xdr:colOff>
      <xdr:row>61</xdr:row>
      <xdr:rowOff>156391</xdr:rowOff>
    </xdr:to>
    <xdr:sp macro="" textlink="">
      <xdr:nvSpPr>
        <xdr:cNvPr id="343" name="楕円 342"/>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141168</xdr:rowOff>
    </xdr:from>
    <xdr:ext cx="736600" cy="259045"/>
    <xdr:sp macro="" textlink="">
      <xdr:nvSpPr>
        <xdr:cNvPr id="344" name="テキスト ボックス 343"/>
        <xdr:cNvSpPr txBox="1"/>
      </xdr:nvSpPr>
      <xdr:spPr>
        <a:xfrm>
          <a:off x="15798800" y="1059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53068</xdr:rowOff>
    </xdr:from>
    <xdr:to>
      <xdr:col>73</xdr:col>
      <xdr:colOff>44450</xdr:colOff>
      <xdr:row>61</xdr:row>
      <xdr:rowOff>154668</xdr:rowOff>
    </xdr:to>
    <xdr:sp macro="" textlink="">
      <xdr:nvSpPr>
        <xdr:cNvPr id="345" name="楕円 344"/>
        <xdr:cNvSpPr/>
      </xdr:nvSpPr>
      <xdr:spPr>
        <a:xfrm>
          <a:off x="15240000" y="105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139445</xdr:rowOff>
    </xdr:from>
    <xdr:ext cx="762000" cy="259045"/>
    <xdr:sp macro="" textlink="">
      <xdr:nvSpPr>
        <xdr:cNvPr id="346" name="テキスト ボックス 345"/>
        <xdr:cNvSpPr txBox="1"/>
      </xdr:nvSpPr>
      <xdr:spPr>
        <a:xfrm>
          <a:off x="14909800" y="1059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46174</xdr:rowOff>
    </xdr:from>
    <xdr:to>
      <xdr:col>68</xdr:col>
      <xdr:colOff>203200</xdr:colOff>
      <xdr:row>61</xdr:row>
      <xdr:rowOff>147774</xdr:rowOff>
    </xdr:to>
    <xdr:sp macro="" textlink="">
      <xdr:nvSpPr>
        <xdr:cNvPr id="347" name="楕円 346"/>
        <xdr:cNvSpPr/>
      </xdr:nvSpPr>
      <xdr:spPr>
        <a:xfrm>
          <a:off x="14351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48" name="テキスト ボックス 347"/>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42726</xdr:rowOff>
    </xdr:from>
    <xdr:to>
      <xdr:col>64</xdr:col>
      <xdr:colOff>152400</xdr:colOff>
      <xdr:row>61</xdr:row>
      <xdr:rowOff>144326</xdr:rowOff>
    </xdr:to>
    <xdr:sp macro="" textlink="">
      <xdr:nvSpPr>
        <xdr:cNvPr id="349" name="楕円 348"/>
        <xdr:cNvSpPr/>
      </xdr:nvSpPr>
      <xdr:spPr>
        <a:xfrm>
          <a:off x="13462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129103</xdr:rowOff>
    </xdr:from>
    <xdr:ext cx="762000" cy="259045"/>
    <xdr:sp macro="" textlink="">
      <xdr:nvSpPr>
        <xdr:cNvPr id="350" name="テキスト ボックス 349"/>
        <xdr:cNvSpPr txBox="1"/>
      </xdr:nvSpPr>
      <xdr:spPr>
        <a:xfrm>
          <a:off x="13131800" y="105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ポイント減となったが類似団体平均値より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ポイント上回り高い水準となった。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は段階的に学校施設耐震化や病院建設事業での借入金における元金据置の終了によって公債費負担が増え、公債費が当面の間現状程度で推移することから、実質公債費比率も同程度で推移していくものとみ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今後は、新規発行債の抑制と</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、「阿賀野市総合計画」に基づ</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く</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計画的な事業展開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により可能な限り比率上昇の抑制を目指したい。</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97536</xdr:rowOff>
    </xdr:to>
    <xdr:cxnSp macro="">
      <xdr:nvCxnSpPr>
        <xdr:cNvPr id="377" name="直線コネクタ 376"/>
        <xdr:cNvCxnSpPr/>
      </xdr:nvCxnSpPr>
      <xdr:spPr>
        <a:xfrm flipV="1">
          <a:off x="17018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8" name="公債費負担の状況最小値テキスト"/>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9" name="直線コネクタ 378"/>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80" name="公債費負担の状況最大値テキスト"/>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1" name="直線コネクタ 380"/>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44</xdr:row>
      <xdr:rowOff>20320</xdr:rowOff>
    </xdr:to>
    <xdr:cxnSp macro="">
      <xdr:nvCxnSpPr>
        <xdr:cNvPr id="382" name="直線コネクタ 381"/>
        <xdr:cNvCxnSpPr/>
      </xdr:nvCxnSpPr>
      <xdr:spPr>
        <a:xfrm flipV="1">
          <a:off x="16179800" y="745794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3"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4" name="フローチャート: 判断 383"/>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78232</xdr:rowOff>
    </xdr:to>
    <xdr:cxnSp macro="">
      <xdr:nvCxnSpPr>
        <xdr:cNvPr id="385" name="直線コネクタ 384"/>
        <xdr:cNvCxnSpPr/>
      </xdr:nvCxnSpPr>
      <xdr:spPr>
        <a:xfrm flipV="1">
          <a:off x="15290800" y="75641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6" name="フローチャート: 判断 385"/>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7" name="テキスト ボックス 386"/>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78232</xdr:rowOff>
    </xdr:from>
    <xdr:to>
      <xdr:col>72</xdr:col>
      <xdr:colOff>203200</xdr:colOff>
      <xdr:row>44</xdr:row>
      <xdr:rowOff>126492</xdr:rowOff>
    </xdr:to>
    <xdr:cxnSp macro="">
      <xdr:nvCxnSpPr>
        <xdr:cNvPr id="388" name="直線コネクタ 387"/>
        <xdr:cNvCxnSpPr/>
      </xdr:nvCxnSpPr>
      <xdr:spPr>
        <a:xfrm flipV="1">
          <a:off x="14401800" y="76220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9" name="フローチャート: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126492</xdr:rowOff>
    </xdr:from>
    <xdr:to>
      <xdr:col>68</xdr:col>
      <xdr:colOff>152400</xdr:colOff>
      <xdr:row>45</xdr:row>
      <xdr:rowOff>41910</xdr:rowOff>
    </xdr:to>
    <xdr:cxnSp macro="">
      <xdr:nvCxnSpPr>
        <xdr:cNvPr id="391" name="直線コネクタ 390"/>
        <xdr:cNvCxnSpPr/>
      </xdr:nvCxnSpPr>
      <xdr:spPr>
        <a:xfrm flipV="1">
          <a:off x="13512800" y="76702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2" name="フローチャート: 判断 391"/>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124985</xdr:rowOff>
    </xdr:from>
    <xdr:ext cx="762000" cy="259045"/>
    <xdr:sp macro="" textlink="">
      <xdr:nvSpPr>
        <xdr:cNvPr id="393" name="テキスト ボックス 392"/>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4" name="フローチャート: 判断 393"/>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95" name="テキスト ボックス 394"/>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401" name="楕円 400"/>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6875</xdr:rowOff>
    </xdr:from>
    <xdr:ext cx="762000" cy="259045"/>
    <xdr:sp macro="" textlink="">
      <xdr:nvSpPr>
        <xdr:cNvPr id="402" name="公債費負担の状況該当値テキスト"/>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3" name="楕円 402"/>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4" name="テキスト ボックス 403"/>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27432</xdr:rowOff>
    </xdr:from>
    <xdr:to>
      <xdr:col>73</xdr:col>
      <xdr:colOff>44450</xdr:colOff>
      <xdr:row>44</xdr:row>
      <xdr:rowOff>129032</xdr:rowOff>
    </xdr:to>
    <xdr:sp macro="" textlink="">
      <xdr:nvSpPr>
        <xdr:cNvPr id="405" name="楕円 404"/>
        <xdr:cNvSpPr/>
      </xdr:nvSpPr>
      <xdr:spPr>
        <a:xfrm>
          <a:off x="15240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113809</xdr:rowOff>
    </xdr:from>
    <xdr:ext cx="762000" cy="259045"/>
    <xdr:sp macro="" textlink="">
      <xdr:nvSpPr>
        <xdr:cNvPr id="406" name="テキスト ボックス 405"/>
        <xdr:cNvSpPr txBox="1"/>
      </xdr:nvSpPr>
      <xdr:spPr>
        <a:xfrm>
          <a:off x="14909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75692</xdr:rowOff>
    </xdr:from>
    <xdr:to>
      <xdr:col>68</xdr:col>
      <xdr:colOff>203200</xdr:colOff>
      <xdr:row>45</xdr:row>
      <xdr:rowOff>5842</xdr:rowOff>
    </xdr:to>
    <xdr:sp macro="" textlink="">
      <xdr:nvSpPr>
        <xdr:cNvPr id="407" name="楕円 406"/>
        <xdr:cNvSpPr/>
      </xdr:nvSpPr>
      <xdr:spPr>
        <a:xfrm>
          <a:off x="14351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162069</xdr:rowOff>
    </xdr:from>
    <xdr:ext cx="762000" cy="259045"/>
    <xdr:sp macro="" textlink="">
      <xdr:nvSpPr>
        <xdr:cNvPr id="408" name="テキスト ボックス 407"/>
        <xdr:cNvSpPr txBox="1"/>
      </xdr:nvSpPr>
      <xdr:spPr>
        <a:xfrm>
          <a:off x="14020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9" name="楕円 408"/>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10" name="テキスト ボックス 409"/>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ポイント増で引き続き類似団体平均を大きく上回る状況となった。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主な要因としては、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年度に整備完了した市立病院建設事業債について、利用料金制による指定管理施設のため一般会計が実質的に償還金を負担していることによる。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今後は、新規発行債の抑制が必須なため、「阿賀野市総合計画」に基づく計画的で堅実な事業展開と借入により可能な限り比率の低下を目指したい。</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39" name="直線コネクタ 438"/>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0"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1" name="直線コネクタ 440"/>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159427</xdr:rowOff>
    </xdr:from>
    <xdr:to>
      <xdr:col>81</xdr:col>
      <xdr:colOff>44450</xdr:colOff>
      <xdr:row>21</xdr:row>
      <xdr:rowOff>9694</xdr:rowOff>
    </xdr:to>
    <xdr:cxnSp macro="">
      <xdr:nvCxnSpPr>
        <xdr:cNvPr id="444" name="直線コネクタ 443"/>
        <xdr:cNvCxnSpPr/>
      </xdr:nvCxnSpPr>
      <xdr:spPr>
        <a:xfrm>
          <a:off x="16179800" y="358842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169</xdr:rowOff>
    </xdr:from>
    <xdr:to>
      <xdr:col>77</xdr:col>
      <xdr:colOff>44450</xdr:colOff>
      <xdr:row>20</xdr:row>
      <xdr:rowOff>159427</xdr:rowOff>
    </xdr:to>
    <xdr:cxnSp macro="">
      <xdr:nvCxnSpPr>
        <xdr:cNvPr id="447" name="直線コネクタ 446"/>
        <xdr:cNvCxnSpPr/>
      </xdr:nvCxnSpPr>
      <xdr:spPr>
        <a:xfrm>
          <a:off x="15290800" y="3429169"/>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48" name="フローチャート: 判断 447"/>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49" name="テキスト ボックス 448"/>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112099</xdr:rowOff>
    </xdr:from>
    <xdr:to>
      <xdr:col>72</xdr:col>
      <xdr:colOff>203200</xdr:colOff>
      <xdr:row>20</xdr:row>
      <xdr:rowOff>169</xdr:rowOff>
    </xdr:to>
    <xdr:cxnSp macro="">
      <xdr:nvCxnSpPr>
        <xdr:cNvPr id="450" name="直線コネクタ 449"/>
        <xdr:cNvCxnSpPr/>
      </xdr:nvCxnSpPr>
      <xdr:spPr>
        <a:xfrm>
          <a:off x="14401800" y="3369649"/>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1" name="フローチャート: 判断 450"/>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2" name="テキスト ボックス 451"/>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110490</xdr:rowOff>
    </xdr:from>
    <xdr:to>
      <xdr:col>68</xdr:col>
      <xdr:colOff>152400</xdr:colOff>
      <xdr:row>19</xdr:row>
      <xdr:rowOff>112099</xdr:rowOff>
    </xdr:to>
    <xdr:cxnSp macro="">
      <xdr:nvCxnSpPr>
        <xdr:cNvPr id="453" name="直線コネクタ 452"/>
        <xdr:cNvCxnSpPr/>
      </xdr:nvCxnSpPr>
      <xdr:spPr>
        <a:xfrm>
          <a:off x="13512800" y="3368040"/>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130344</xdr:rowOff>
    </xdr:from>
    <xdr:to>
      <xdr:col>81</xdr:col>
      <xdr:colOff>95250</xdr:colOff>
      <xdr:row>21</xdr:row>
      <xdr:rowOff>60494</xdr:rowOff>
    </xdr:to>
    <xdr:sp macro="" textlink="">
      <xdr:nvSpPr>
        <xdr:cNvPr id="463" name="楕円 462"/>
        <xdr:cNvSpPr/>
      </xdr:nvSpPr>
      <xdr:spPr>
        <a:xfrm>
          <a:off x="16967200" y="35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26221</xdr:rowOff>
    </xdr:from>
    <xdr:ext cx="762000" cy="259045"/>
    <xdr:sp macro="" textlink="">
      <xdr:nvSpPr>
        <xdr:cNvPr id="464" name="将来負担の状況該当値テキスト"/>
        <xdr:cNvSpPr txBox="1"/>
      </xdr:nvSpPr>
      <xdr:spPr>
        <a:xfrm>
          <a:off x="17106900" y="345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108627</xdr:rowOff>
    </xdr:from>
    <xdr:to>
      <xdr:col>77</xdr:col>
      <xdr:colOff>95250</xdr:colOff>
      <xdr:row>21</xdr:row>
      <xdr:rowOff>38777</xdr:rowOff>
    </xdr:to>
    <xdr:sp macro="" textlink="">
      <xdr:nvSpPr>
        <xdr:cNvPr id="465" name="楕円 464"/>
        <xdr:cNvSpPr/>
      </xdr:nvSpPr>
      <xdr:spPr>
        <a:xfrm>
          <a:off x="16129000" y="35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23554</xdr:rowOff>
    </xdr:from>
    <xdr:ext cx="736600" cy="259045"/>
    <xdr:sp macro="" textlink="">
      <xdr:nvSpPr>
        <xdr:cNvPr id="466" name="テキスト ボックス 465"/>
        <xdr:cNvSpPr txBox="1"/>
      </xdr:nvSpPr>
      <xdr:spPr>
        <a:xfrm>
          <a:off x="15798800" y="362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120819</xdr:rowOff>
    </xdr:from>
    <xdr:to>
      <xdr:col>73</xdr:col>
      <xdr:colOff>44450</xdr:colOff>
      <xdr:row>20</xdr:row>
      <xdr:rowOff>50969</xdr:rowOff>
    </xdr:to>
    <xdr:sp macro="" textlink="">
      <xdr:nvSpPr>
        <xdr:cNvPr id="467" name="楕円 466"/>
        <xdr:cNvSpPr/>
      </xdr:nvSpPr>
      <xdr:spPr>
        <a:xfrm>
          <a:off x="15240000" y="33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35746</xdr:rowOff>
    </xdr:from>
    <xdr:ext cx="762000" cy="259045"/>
    <xdr:sp macro="" textlink="">
      <xdr:nvSpPr>
        <xdr:cNvPr id="468" name="テキスト ボックス 467"/>
        <xdr:cNvSpPr txBox="1"/>
      </xdr:nvSpPr>
      <xdr:spPr>
        <a:xfrm>
          <a:off x="14909800" y="346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61299</xdr:rowOff>
    </xdr:from>
    <xdr:to>
      <xdr:col>68</xdr:col>
      <xdr:colOff>203200</xdr:colOff>
      <xdr:row>19</xdr:row>
      <xdr:rowOff>162899</xdr:rowOff>
    </xdr:to>
    <xdr:sp macro="" textlink="">
      <xdr:nvSpPr>
        <xdr:cNvPr id="469" name="楕円 468"/>
        <xdr:cNvSpPr/>
      </xdr:nvSpPr>
      <xdr:spPr>
        <a:xfrm>
          <a:off x="14351000" y="33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70" name="テキスト ボックス 469"/>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59690</xdr:rowOff>
    </xdr:from>
    <xdr:to>
      <xdr:col>64</xdr:col>
      <xdr:colOff>152400</xdr:colOff>
      <xdr:row>19</xdr:row>
      <xdr:rowOff>161290</xdr:rowOff>
    </xdr:to>
    <xdr:sp macro="" textlink="">
      <xdr:nvSpPr>
        <xdr:cNvPr id="471" name="楕円 470"/>
        <xdr:cNvSpPr/>
      </xdr:nvSpPr>
      <xdr:spPr>
        <a:xfrm>
          <a:off x="13462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146067</xdr:rowOff>
    </xdr:from>
    <xdr:ext cx="762000" cy="259045"/>
    <xdr:sp macro="" textlink="">
      <xdr:nvSpPr>
        <xdr:cNvPr id="472" name="テキスト ボックス 471"/>
        <xdr:cNvSpPr txBox="1"/>
      </xdr:nvSpPr>
      <xdr:spPr>
        <a:xfrm>
          <a:off x="13131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43,165
42,942
192.74
22,530,209
21,329,524
946,235
12,855,984
23,644,668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普通交付税等の経常一般財源は大幅に減少しているが、「定員適正化計画」に基づく職員数抑制効果により、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年度比同水準を維持しているものの、類似団体平均からは未だ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ポイント高い状況である。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職員年齢構成に偏在がみられるため、今後は、「阿賀野市総合計画」での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事業遂行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と連動し、事務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量の的確な把握</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を行い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人員配分の最適化</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へも取り組むことで、比率の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抑制に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繋げたい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4536</xdr:rowOff>
    </xdr:from>
    <xdr:to>
      <xdr:col>24</xdr:col>
      <xdr:colOff>25400</xdr:colOff>
      <xdr:row>37</xdr:row>
      <xdr:rowOff>4536</xdr:rowOff>
    </xdr:to>
    <xdr:cxnSp macro="">
      <xdr:nvCxnSpPr>
        <xdr:cNvPr id="68" name="直線コネクタ 67"/>
        <xdr:cNvCxnSpPr/>
      </xdr:nvCxnSpPr>
      <xdr:spPr>
        <a:xfrm>
          <a:off x="3987800" y="6348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4536</xdr:rowOff>
    </xdr:from>
    <xdr:to>
      <xdr:col>19</xdr:col>
      <xdr:colOff>187325</xdr:colOff>
      <xdr:row>37</xdr:row>
      <xdr:rowOff>4536</xdr:rowOff>
    </xdr:to>
    <xdr:cxnSp macro="">
      <xdr:nvCxnSpPr>
        <xdr:cNvPr id="71" name="直線コネクタ 70"/>
        <xdr:cNvCxnSpPr/>
      </xdr:nvCxnSpPr>
      <xdr:spPr>
        <a:xfrm>
          <a:off x="3098800" y="634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4536</xdr:rowOff>
    </xdr:from>
    <xdr:to>
      <xdr:col>15</xdr:col>
      <xdr:colOff>98425</xdr:colOff>
      <xdr:row>37</xdr:row>
      <xdr:rowOff>26307</xdr:rowOff>
    </xdr:to>
    <xdr:cxnSp macro="">
      <xdr:nvCxnSpPr>
        <xdr:cNvPr id="74" name="直線コネクタ 73"/>
        <xdr:cNvCxnSpPr/>
      </xdr:nvCxnSpPr>
      <xdr:spPr>
        <a:xfrm flipV="1">
          <a:off x="2209800" y="634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76" name="テキスト ボックス 75"/>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26307</xdr:rowOff>
    </xdr:from>
    <xdr:to>
      <xdr:col>11</xdr:col>
      <xdr:colOff>9525</xdr:colOff>
      <xdr:row>37</xdr:row>
      <xdr:rowOff>37193</xdr:rowOff>
    </xdr:to>
    <xdr:cxnSp macro="">
      <xdr:nvCxnSpPr>
        <xdr:cNvPr id="77" name="直線コネクタ 76"/>
        <xdr:cNvCxnSpPr/>
      </xdr:nvCxnSpPr>
      <xdr:spPr>
        <a:xfrm flipV="1">
          <a:off x="1320800" y="636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97263</xdr:rowOff>
    </xdr:from>
    <xdr:ext cx="762000" cy="259045"/>
    <xdr:sp macro="" textlink="">
      <xdr:nvSpPr>
        <xdr:cNvPr id="88"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125186</xdr:rowOff>
    </xdr:from>
    <xdr:to>
      <xdr:col>20</xdr:col>
      <xdr:colOff>38100</xdr:colOff>
      <xdr:row>37</xdr:row>
      <xdr:rowOff>55336</xdr:rowOff>
    </xdr:to>
    <xdr:sp macro="" textlink="">
      <xdr:nvSpPr>
        <xdr:cNvPr id="89" name="楕円 88"/>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40113</xdr:rowOff>
    </xdr:from>
    <xdr:ext cx="736600" cy="259045"/>
    <xdr:sp macro="" textlink="">
      <xdr:nvSpPr>
        <xdr:cNvPr id="90" name="テキスト ボックス 89"/>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125186</xdr:rowOff>
    </xdr:from>
    <xdr:to>
      <xdr:col>15</xdr:col>
      <xdr:colOff>149225</xdr:colOff>
      <xdr:row>37</xdr:row>
      <xdr:rowOff>55336</xdr:rowOff>
    </xdr:to>
    <xdr:sp macro="" textlink="">
      <xdr:nvSpPr>
        <xdr:cNvPr id="91" name="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40113</xdr:rowOff>
    </xdr:from>
    <xdr:ext cx="762000" cy="259045"/>
    <xdr:sp macro="" textlink="">
      <xdr:nvSpPr>
        <xdr:cNvPr id="92" name="テキスト ボックス 91"/>
        <xdr:cNvSpPr txBox="1"/>
      </xdr:nvSpPr>
      <xdr:spPr>
        <a:xfrm>
          <a:off x="2717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146957</xdr:rowOff>
    </xdr:from>
    <xdr:to>
      <xdr:col>11</xdr:col>
      <xdr:colOff>60325</xdr:colOff>
      <xdr:row>37</xdr:row>
      <xdr:rowOff>77107</xdr:rowOff>
    </xdr:to>
    <xdr:sp macro="" textlink="">
      <xdr:nvSpPr>
        <xdr:cNvPr id="93" name="楕円 92"/>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61884</xdr:rowOff>
    </xdr:from>
    <xdr:ext cx="762000" cy="259045"/>
    <xdr:sp macro="" textlink="">
      <xdr:nvSpPr>
        <xdr:cNvPr id="94" name="テキスト ボックス 93"/>
        <xdr:cNvSpPr txBox="1"/>
      </xdr:nvSpPr>
      <xdr:spPr>
        <a:xfrm>
          <a:off x="1828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157843</xdr:rowOff>
    </xdr:from>
    <xdr:to>
      <xdr:col>6</xdr:col>
      <xdr:colOff>171450</xdr:colOff>
      <xdr:row>37</xdr:row>
      <xdr:rowOff>87993</xdr:rowOff>
    </xdr:to>
    <xdr:sp macro="" textlink="">
      <xdr:nvSpPr>
        <xdr:cNvPr id="95" name="楕円 94"/>
        <xdr:cNvSpPr/>
      </xdr:nvSpPr>
      <xdr:spPr>
        <a:xfrm>
          <a:off x="1270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72770</xdr:rowOff>
    </xdr:from>
    <xdr:ext cx="762000" cy="259045"/>
    <xdr:sp macro="" textlink="">
      <xdr:nvSpPr>
        <xdr:cNvPr id="96" name="テキスト ボックス 95"/>
        <xdr:cNvSpPr txBox="1"/>
      </xdr:nvSpPr>
      <xdr:spPr>
        <a:xfrm>
          <a:off x="939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ポイント増で類似団体とほぼ同水準で推移する。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物件費は予算段階で徹底した抑制を行うことで現状水準を維持しているが、賃金を除く物件費自体は相対的に少額であり、大幅な指標の改善に働かない状況にある。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また、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年度からの会計年度任用職員制度施行後は大幅な増加も想定されるため、臨時職員のあり方も含めて効果的な方策を検討する必要がある。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38100</xdr:rowOff>
    </xdr:from>
    <xdr:to>
      <xdr:col>82</xdr:col>
      <xdr:colOff>107950</xdr:colOff>
      <xdr:row>18</xdr:row>
      <xdr:rowOff>76200</xdr:rowOff>
    </xdr:to>
    <xdr:cxnSp macro="">
      <xdr:nvCxnSpPr>
        <xdr:cNvPr id="129" name="直線コネクタ 128"/>
        <xdr:cNvCxnSpPr/>
      </xdr:nvCxnSpPr>
      <xdr:spPr>
        <a:xfrm>
          <a:off x="15671800" y="312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22877</xdr:rowOff>
    </xdr:from>
    <xdr:ext cx="762000" cy="259045"/>
    <xdr:sp macro="" textlink="">
      <xdr:nvSpPr>
        <xdr:cNvPr id="130" name="物件費平均値テキスト"/>
        <xdr:cNvSpPr txBox="1"/>
      </xdr:nvSpPr>
      <xdr:spPr>
        <a:xfrm>
          <a:off x="16598900" y="310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38100</xdr:rowOff>
    </xdr:from>
    <xdr:to>
      <xdr:col>78</xdr:col>
      <xdr:colOff>69850</xdr:colOff>
      <xdr:row>18</xdr:row>
      <xdr:rowOff>63500</xdr:rowOff>
    </xdr:to>
    <xdr:cxnSp macro="">
      <xdr:nvCxnSpPr>
        <xdr:cNvPr id="132" name="直線コネクタ 131"/>
        <xdr:cNvCxnSpPr/>
      </xdr:nvCxnSpPr>
      <xdr:spPr>
        <a:xfrm flipV="1">
          <a:off x="14782800" y="312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63500</xdr:rowOff>
    </xdr:to>
    <xdr:cxnSp macro="">
      <xdr:nvCxnSpPr>
        <xdr:cNvPr id="135" name="直線コネクタ 134"/>
        <xdr:cNvCxnSpPr/>
      </xdr:nvCxnSpPr>
      <xdr:spPr>
        <a:xfrm>
          <a:off x="13893800" y="3060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17</xdr:row>
      <xdr:rowOff>146050</xdr:rowOff>
    </xdr:to>
    <xdr:cxnSp macro="">
      <xdr:nvCxnSpPr>
        <xdr:cNvPr id="138" name="直線コネクタ 137"/>
        <xdr:cNvCxnSpPr/>
      </xdr:nvCxnSpPr>
      <xdr:spPr>
        <a:xfrm>
          <a:off x="13004800" y="304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25400</xdr:rowOff>
    </xdr:from>
    <xdr:to>
      <xdr:col>82</xdr:col>
      <xdr:colOff>158750</xdr:colOff>
      <xdr:row>18</xdr:row>
      <xdr:rowOff>127000</xdr:rowOff>
    </xdr:to>
    <xdr:sp macro="" textlink="">
      <xdr:nvSpPr>
        <xdr:cNvPr id="148" name="楕円 147"/>
        <xdr:cNvSpPr/>
      </xdr:nvSpPr>
      <xdr:spPr>
        <a:xfrm>
          <a:off x="164592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41927</xdr:rowOff>
    </xdr:from>
    <xdr:ext cx="762000" cy="259045"/>
    <xdr:sp macro="" textlink="">
      <xdr:nvSpPr>
        <xdr:cNvPr id="149" name="物件費該当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158750</xdr:rowOff>
    </xdr:from>
    <xdr:to>
      <xdr:col>78</xdr:col>
      <xdr:colOff>120650</xdr:colOff>
      <xdr:row>18</xdr:row>
      <xdr:rowOff>88900</xdr:rowOff>
    </xdr:to>
    <xdr:sp macro="" textlink="">
      <xdr:nvSpPr>
        <xdr:cNvPr id="150" name="楕円 149"/>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73677</xdr:rowOff>
    </xdr:from>
    <xdr:ext cx="736600" cy="259045"/>
    <xdr:sp macro="" textlink="">
      <xdr:nvSpPr>
        <xdr:cNvPr id="151" name="テキスト ボックス 150"/>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xdr:rowOff>
    </xdr:from>
    <xdr:to>
      <xdr:col>74</xdr:col>
      <xdr:colOff>31750</xdr:colOff>
      <xdr:row>18</xdr:row>
      <xdr:rowOff>114300</xdr:rowOff>
    </xdr:to>
    <xdr:sp macro="" textlink="">
      <xdr:nvSpPr>
        <xdr:cNvPr id="152" name="楕円 151"/>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99077</xdr:rowOff>
    </xdr:from>
    <xdr:ext cx="762000" cy="259045"/>
    <xdr:sp macro="" textlink="">
      <xdr:nvSpPr>
        <xdr:cNvPr id="153" name="テキスト ボックス 152"/>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55" name="テキスト ボックス 154"/>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6" name="楕円 155"/>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168927</xdr:rowOff>
    </xdr:from>
    <xdr:ext cx="762000" cy="259045"/>
    <xdr:sp macro="" textlink="">
      <xdr:nvSpPr>
        <xdr:cNvPr id="157" name="テキスト ボックス 156"/>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ポイント上回る状況は、私立保育園の認定こども園への移行による施設型給付費（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百万円）が要因となる。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児童福祉では保育士の処遇改善など国の制度改正等で増加を見込むため、積極的な受診勧奨や「介護保険計画」に基づく介護予防活動等により高齢者及び障害福祉分野での抑制を図りながら、類似団体平均までの引き下げを目指したい。</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12700</xdr:rowOff>
    </xdr:to>
    <xdr:cxnSp macro="">
      <xdr:nvCxnSpPr>
        <xdr:cNvPr id="190" name="直線コネクタ 189"/>
        <xdr:cNvCxnSpPr/>
      </xdr:nvCxnSpPr>
      <xdr:spPr>
        <a:xfrm>
          <a:off x="3987800" y="10090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146050</xdr:rowOff>
    </xdr:to>
    <xdr:cxnSp macro="">
      <xdr:nvCxnSpPr>
        <xdr:cNvPr id="193" name="直線コネクタ 192"/>
        <xdr:cNvCxnSpPr/>
      </xdr:nvCxnSpPr>
      <xdr:spPr>
        <a:xfrm>
          <a:off x="3098800" y="9918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146050</xdr:rowOff>
    </xdr:to>
    <xdr:cxnSp macro="">
      <xdr:nvCxnSpPr>
        <xdr:cNvPr id="196" name="直線コネクタ 195"/>
        <xdr:cNvCxnSpPr/>
      </xdr:nvCxnSpPr>
      <xdr:spPr>
        <a:xfrm>
          <a:off x="2209800" y="978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69850</xdr:rowOff>
    </xdr:to>
    <xdr:cxnSp macro="">
      <xdr:nvCxnSpPr>
        <xdr:cNvPr id="199" name="直線コネクタ 198"/>
        <xdr:cNvCxnSpPr/>
      </xdr:nvCxnSpPr>
      <xdr:spPr>
        <a:xfrm flipV="1">
          <a:off x="1320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9" name="楕円 208"/>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10"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11" name="楕円 210"/>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12" name="テキスト ボックス 211"/>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6" name="テキスト ボックス 215"/>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整備中の下水道事業の償還金への繰出金が増加を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続ける（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百万円）ことと、介護保険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事業へ</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の繰出金需要が増えた（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ことが要因で</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前年度比でさらに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ポイント増え類似団体平均を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ポイントも上回る水準となった。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年度より企業会計に移行する下水道事業では、経営改善による繰出金の削減等の検討も視野に入れ、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水準の回復を図りたい。</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79375</xdr:rowOff>
    </xdr:to>
    <xdr:cxnSp macro="">
      <xdr:nvCxnSpPr>
        <xdr:cNvPr id="255" name="直線コネクタ 254"/>
        <xdr:cNvCxnSpPr/>
      </xdr:nvCxnSpPr>
      <xdr:spPr>
        <a:xfrm>
          <a:off x="15671800" y="101282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69850</xdr:rowOff>
    </xdr:from>
    <xdr:to>
      <xdr:col>78</xdr:col>
      <xdr:colOff>69850</xdr:colOff>
      <xdr:row>59</xdr:row>
      <xdr:rowOff>12700</xdr:rowOff>
    </xdr:to>
    <xdr:cxnSp macro="">
      <xdr:nvCxnSpPr>
        <xdr:cNvPr id="258" name="直線コネクタ 257"/>
        <xdr:cNvCxnSpPr/>
      </xdr:nvCxnSpPr>
      <xdr:spPr>
        <a:xfrm>
          <a:off x="14782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155575</xdr:rowOff>
    </xdr:from>
    <xdr:to>
      <xdr:col>73</xdr:col>
      <xdr:colOff>180975</xdr:colOff>
      <xdr:row>58</xdr:row>
      <xdr:rowOff>69850</xdr:rowOff>
    </xdr:to>
    <xdr:cxnSp macro="">
      <xdr:nvCxnSpPr>
        <xdr:cNvPr id="261" name="直線コネクタ 260"/>
        <xdr:cNvCxnSpPr/>
      </xdr:nvCxnSpPr>
      <xdr:spPr>
        <a:xfrm>
          <a:off x="13893800" y="97567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98425</xdr:rowOff>
    </xdr:from>
    <xdr:to>
      <xdr:col>69</xdr:col>
      <xdr:colOff>92075</xdr:colOff>
      <xdr:row>56</xdr:row>
      <xdr:rowOff>155575</xdr:rowOff>
    </xdr:to>
    <xdr:cxnSp macro="">
      <xdr:nvCxnSpPr>
        <xdr:cNvPr id="264" name="直線コネクタ 263"/>
        <xdr:cNvCxnSpPr/>
      </xdr:nvCxnSpPr>
      <xdr:spPr>
        <a:xfrm>
          <a:off x="13004800" y="9699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66" name="テキスト ボックス 265"/>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8" name="テキスト ボックス 267"/>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28575</xdr:rowOff>
    </xdr:from>
    <xdr:to>
      <xdr:col>82</xdr:col>
      <xdr:colOff>158750</xdr:colOff>
      <xdr:row>59</xdr:row>
      <xdr:rowOff>130175</xdr:rowOff>
    </xdr:to>
    <xdr:sp macro="" textlink="">
      <xdr:nvSpPr>
        <xdr:cNvPr id="274" name="楕円 273"/>
        <xdr:cNvSpPr/>
      </xdr:nvSpPr>
      <xdr:spPr>
        <a:xfrm>
          <a:off x="164592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652</xdr:rowOff>
    </xdr:from>
    <xdr:ext cx="762000" cy="259045"/>
    <xdr:sp macro="" textlink="">
      <xdr:nvSpPr>
        <xdr:cNvPr id="275" name="その他該当値テキスト"/>
        <xdr:cNvSpPr txBox="1"/>
      </xdr:nvSpPr>
      <xdr:spPr>
        <a:xfrm>
          <a:off x="165989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6" name="楕円 275"/>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77" name="テキスト ボックス 276"/>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19050</xdr:rowOff>
    </xdr:from>
    <xdr:to>
      <xdr:col>74</xdr:col>
      <xdr:colOff>31750</xdr:colOff>
      <xdr:row>58</xdr:row>
      <xdr:rowOff>120650</xdr:rowOff>
    </xdr:to>
    <xdr:sp macro="" textlink="">
      <xdr:nvSpPr>
        <xdr:cNvPr id="278" name="楕円 277"/>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79" name="テキスト ボックス 278"/>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104775</xdr:rowOff>
    </xdr:from>
    <xdr:to>
      <xdr:col>69</xdr:col>
      <xdr:colOff>142875</xdr:colOff>
      <xdr:row>57</xdr:row>
      <xdr:rowOff>34925</xdr:rowOff>
    </xdr:to>
    <xdr:sp macro="" textlink="">
      <xdr:nvSpPr>
        <xdr:cNvPr id="280" name="楕円 279"/>
        <xdr:cNvSpPr/>
      </xdr:nvSpPr>
      <xdr:spPr>
        <a:xfrm>
          <a:off x="13843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81" name="テキスト ボックス 280"/>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47625</xdr:rowOff>
    </xdr:from>
    <xdr:to>
      <xdr:col>65</xdr:col>
      <xdr:colOff>53975</xdr:colOff>
      <xdr:row>56</xdr:row>
      <xdr:rowOff>149225</xdr:rowOff>
    </xdr:to>
    <xdr:sp macro="" textlink="">
      <xdr:nvSpPr>
        <xdr:cNvPr id="282" name="楕円 281"/>
        <xdr:cNvSpPr/>
      </xdr:nvSpPr>
      <xdr:spPr>
        <a:xfrm>
          <a:off x="12954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159402</xdr:rowOff>
    </xdr:from>
    <xdr:ext cx="762000" cy="259045"/>
    <xdr:sp macro="" textlink="">
      <xdr:nvSpPr>
        <xdr:cNvPr id="283" name="テキスト ボックス 282"/>
        <xdr:cNvSpPr txBox="1"/>
      </xdr:nvSpPr>
      <xdr:spPr>
        <a:xfrm>
          <a:off x="12623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ポイント減で堅調な水準である。減少要因としては、起債償還額減少に伴う阿賀北広域組合し尿処理施設負担金の減少（△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単独補助金については、「補助金ガイドライン」（平成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年度策定）により年度毎に事業効果の検証を行い、真に効果のある補助であるか関係団体と協議しながら補助事業の経常化の解消に努めたい。</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35</xdr:row>
      <xdr:rowOff>153670</xdr:rowOff>
    </xdr:to>
    <xdr:cxnSp macro="">
      <xdr:nvCxnSpPr>
        <xdr:cNvPr id="315" name="直線コネクタ 314"/>
        <xdr:cNvCxnSpPr/>
      </xdr:nvCxnSpPr>
      <xdr:spPr>
        <a:xfrm flipV="1">
          <a:off x="15671800" y="6078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158767</xdr:rowOff>
    </xdr:from>
    <xdr:ext cx="762000" cy="259045"/>
    <xdr:sp macro="" textlink="">
      <xdr:nvSpPr>
        <xdr:cNvPr id="316" name="補助費等平均値テキスト"/>
        <xdr:cNvSpPr txBox="1"/>
      </xdr:nvSpPr>
      <xdr:spPr>
        <a:xfrm>
          <a:off x="16598900" y="650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153670</xdr:rowOff>
    </xdr:to>
    <xdr:cxnSp macro="">
      <xdr:nvCxnSpPr>
        <xdr:cNvPr id="318" name="直線コネクタ 317"/>
        <xdr:cNvCxnSpPr/>
      </xdr:nvCxnSpPr>
      <xdr:spPr>
        <a:xfrm>
          <a:off x="14782800" y="609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20" name="テキスト ボックス 319"/>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36</xdr:row>
      <xdr:rowOff>12700</xdr:rowOff>
    </xdr:to>
    <xdr:cxnSp macro="">
      <xdr:nvCxnSpPr>
        <xdr:cNvPr id="321" name="直線コネクタ 320"/>
        <xdr:cNvCxnSpPr/>
      </xdr:nvCxnSpPr>
      <xdr:spPr>
        <a:xfrm flipV="1">
          <a:off x="13893800" y="6093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3" name="テキスト ボックス 322"/>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20320</xdr:rowOff>
    </xdr:to>
    <xdr:cxnSp macro="">
      <xdr:nvCxnSpPr>
        <xdr:cNvPr id="324" name="直線コネクタ 323"/>
        <xdr:cNvCxnSpPr/>
      </xdr:nvCxnSpPr>
      <xdr:spPr>
        <a:xfrm flipV="1">
          <a:off x="13004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40657</xdr:rowOff>
    </xdr:from>
    <xdr:ext cx="762000" cy="259045"/>
    <xdr:sp macro="" textlink="">
      <xdr:nvSpPr>
        <xdr:cNvPr id="326" name="テキスト ボックス 325"/>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28" name="テキスト ボックス 327"/>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4" name="楕円 333"/>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43197</xdr:rowOff>
    </xdr:from>
    <xdr:ext cx="762000" cy="259045"/>
    <xdr:sp macro="" textlink="">
      <xdr:nvSpPr>
        <xdr:cNvPr id="335" name="補助費等該当値テキスト"/>
        <xdr:cNvSpPr txBox="1"/>
      </xdr:nvSpPr>
      <xdr:spPr>
        <a:xfrm>
          <a:off x="16598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102870</xdr:rowOff>
    </xdr:from>
    <xdr:to>
      <xdr:col>78</xdr:col>
      <xdr:colOff>120650</xdr:colOff>
      <xdr:row>36</xdr:row>
      <xdr:rowOff>33020</xdr:rowOff>
    </xdr:to>
    <xdr:sp macro="" textlink="">
      <xdr:nvSpPr>
        <xdr:cNvPr id="336" name="楕円 335"/>
        <xdr:cNvSpPr/>
      </xdr:nvSpPr>
      <xdr:spPr>
        <a:xfrm>
          <a:off x="15621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37" name="テキスト ボックス 336"/>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8" name="楕円 337"/>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9" name="テキスト ボックス 338"/>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40" name="楕円 339"/>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41" name="テキスト ボックス 34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140970</xdr:rowOff>
    </xdr:from>
    <xdr:to>
      <xdr:col>65</xdr:col>
      <xdr:colOff>53975</xdr:colOff>
      <xdr:row>36</xdr:row>
      <xdr:rowOff>71120</xdr:rowOff>
    </xdr:to>
    <xdr:sp macro="" textlink="">
      <xdr:nvSpPr>
        <xdr:cNvPr id="342" name="楕円 341"/>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81297</xdr:rowOff>
    </xdr:from>
    <xdr:ext cx="762000" cy="259045"/>
    <xdr:sp macro="" textlink="">
      <xdr:nvSpPr>
        <xdr:cNvPr id="343" name="テキスト ボックス 342"/>
        <xdr:cNvSpPr txBox="1"/>
      </xdr:nvSpPr>
      <xdr:spPr>
        <a:xfrm>
          <a:off x="12623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年度から「公債費負担適正化計画」に基づき、起債の抑制と繰上償還を行った成果で一定の水準を堅持しており、今年度は類似団体平均値を</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ただし、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年度以降は学校施設耐震化や新病院建設事業での借入金の元金償還据置が終了するため、若干の増加が想定される。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新規借入の抑制</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を図り、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計画的</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で堅実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な事業展開</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を行い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現状</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水準の</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堅持</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に努めたい。</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111761</xdr:rowOff>
    </xdr:from>
    <xdr:to>
      <xdr:col>24</xdr:col>
      <xdr:colOff>25400</xdr:colOff>
      <xdr:row>79</xdr:row>
      <xdr:rowOff>46989</xdr:rowOff>
    </xdr:to>
    <xdr:cxnSp macro="">
      <xdr:nvCxnSpPr>
        <xdr:cNvPr id="376" name="直線コネクタ 375"/>
        <xdr:cNvCxnSpPr/>
      </xdr:nvCxnSpPr>
      <xdr:spPr>
        <a:xfrm flipV="1">
          <a:off x="3987800" y="134848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101616</xdr:rowOff>
    </xdr:from>
    <xdr:ext cx="762000" cy="259045"/>
    <xdr:sp macro="" textlink="">
      <xdr:nvSpPr>
        <xdr:cNvPr id="377" name="公債費平均値テキスト"/>
        <xdr:cNvSpPr txBox="1"/>
      </xdr:nvSpPr>
      <xdr:spPr>
        <a:xfrm>
          <a:off x="4914900" y="1347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92711</xdr:rowOff>
    </xdr:to>
    <xdr:cxnSp macro="">
      <xdr:nvCxnSpPr>
        <xdr:cNvPr id="379" name="直線コネクタ 378"/>
        <xdr:cNvCxnSpPr/>
      </xdr:nvCxnSpPr>
      <xdr:spPr>
        <a:xfrm flipV="1">
          <a:off x="3098800" y="13591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1" name="テキスト ボックス 380"/>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79</xdr:row>
      <xdr:rowOff>123189</xdr:rowOff>
    </xdr:to>
    <xdr:cxnSp macro="">
      <xdr:nvCxnSpPr>
        <xdr:cNvPr id="382" name="直線コネクタ 381"/>
        <xdr:cNvCxnSpPr/>
      </xdr:nvCxnSpPr>
      <xdr:spPr>
        <a:xfrm flipV="1">
          <a:off x="2209800" y="13637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39388</xdr:rowOff>
    </xdr:from>
    <xdr:ext cx="762000" cy="259045"/>
    <xdr:sp macro="" textlink="">
      <xdr:nvSpPr>
        <xdr:cNvPr id="384" name="テキスト ボックス 38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123189</xdr:rowOff>
    </xdr:from>
    <xdr:to>
      <xdr:col>11</xdr:col>
      <xdr:colOff>9525</xdr:colOff>
      <xdr:row>79</xdr:row>
      <xdr:rowOff>153670</xdr:rowOff>
    </xdr:to>
    <xdr:cxnSp macro="">
      <xdr:nvCxnSpPr>
        <xdr:cNvPr id="385" name="直線コネクタ 384"/>
        <xdr:cNvCxnSpPr/>
      </xdr:nvCxnSpPr>
      <xdr:spPr>
        <a:xfrm flipV="1">
          <a:off x="1320800" y="13667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69866</xdr:rowOff>
    </xdr:from>
    <xdr:ext cx="762000" cy="259045"/>
    <xdr:sp macro="" textlink="">
      <xdr:nvSpPr>
        <xdr:cNvPr id="387" name="テキスト ボックス 386"/>
        <xdr:cNvSpPr txBox="1"/>
      </xdr:nvSpPr>
      <xdr:spPr>
        <a:xfrm>
          <a:off x="1828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77488</xdr:rowOff>
    </xdr:from>
    <xdr:ext cx="762000" cy="259045"/>
    <xdr:sp macro="" textlink="">
      <xdr:nvSpPr>
        <xdr:cNvPr id="389" name="テキスト ボックス 388"/>
        <xdr:cNvSpPr txBox="1"/>
      </xdr:nvSpPr>
      <xdr:spPr>
        <a:xfrm>
          <a:off x="939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95" name="楕円 394"/>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77488</xdr:rowOff>
    </xdr:from>
    <xdr:ext cx="762000" cy="259045"/>
    <xdr:sp macro="" textlink="">
      <xdr:nvSpPr>
        <xdr:cNvPr id="396" name="公債費該当値テキスト"/>
        <xdr:cNvSpPr txBox="1"/>
      </xdr:nvSpPr>
      <xdr:spPr>
        <a:xfrm>
          <a:off x="49149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7" name="楕円 396"/>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8" name="テキスト ボックス 397"/>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399" name="楕円 398"/>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400" name="テキスト ボックス 399"/>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72389</xdr:rowOff>
    </xdr:from>
    <xdr:to>
      <xdr:col>11</xdr:col>
      <xdr:colOff>60325</xdr:colOff>
      <xdr:row>80</xdr:row>
      <xdr:rowOff>2539</xdr:rowOff>
    </xdr:to>
    <xdr:sp macro="" textlink="">
      <xdr:nvSpPr>
        <xdr:cNvPr id="401" name="楕円 400"/>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158766</xdr:rowOff>
    </xdr:from>
    <xdr:ext cx="762000" cy="259045"/>
    <xdr:sp macro="" textlink="">
      <xdr:nvSpPr>
        <xdr:cNvPr id="402" name="テキスト ボックス 401"/>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102870</xdr:rowOff>
    </xdr:from>
    <xdr:to>
      <xdr:col>6</xdr:col>
      <xdr:colOff>171450</xdr:colOff>
      <xdr:row>80</xdr:row>
      <xdr:rowOff>33020</xdr:rowOff>
    </xdr:to>
    <xdr:sp macro="" textlink="">
      <xdr:nvSpPr>
        <xdr:cNvPr id="403" name="楕円 402"/>
        <xdr:cNvSpPr/>
      </xdr:nvSpPr>
      <xdr:spPr>
        <a:xfrm>
          <a:off x="1270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17797</xdr:rowOff>
    </xdr:from>
    <xdr:ext cx="762000" cy="259045"/>
    <xdr:sp macro="" textlink="">
      <xdr:nvSpPr>
        <xdr:cNvPr id="404" name="テキスト ボックス 403"/>
        <xdr:cNvSpPr txBox="1"/>
      </xdr:nvSpPr>
      <xdr:spPr>
        <a:xfrm>
          <a:off x="939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普通交付税の段階的縮減（△</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百万円）があったものの、税収の増（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百万円）や各種交付金が増となったことで経常一般財源が増加（</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百万円）したことや経常的事業費の圧縮（経常経費充当一財△</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ポイントの増に抑えることができた。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予算の物件費抑制や「公共施設等総合管理計画」に基づく施設再編、運営のアウトソーシングによる経常経費抑制と合わせて、経済活性化や人口減対策事業の遂行で税収等の経常一般財源を確保するなど、両側面から比率の低下を図りたい。</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33274</xdr:rowOff>
    </xdr:to>
    <xdr:cxnSp macro="">
      <xdr:nvCxnSpPr>
        <xdr:cNvPr id="435" name="直線コネクタ 434"/>
        <xdr:cNvCxnSpPr/>
      </xdr:nvCxnSpPr>
      <xdr:spPr>
        <a:xfrm>
          <a:off x="15671800" y="132166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6"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77</xdr:row>
      <xdr:rowOff>14987</xdr:rowOff>
    </xdr:to>
    <xdr:cxnSp macro="">
      <xdr:nvCxnSpPr>
        <xdr:cNvPr id="438" name="直線コネクタ 437"/>
        <xdr:cNvCxnSpPr/>
      </xdr:nvCxnSpPr>
      <xdr:spPr>
        <a:xfrm>
          <a:off x="14782800" y="12969748"/>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75</xdr:row>
      <xdr:rowOff>110998</xdr:rowOff>
    </xdr:to>
    <xdr:cxnSp macro="">
      <xdr:nvCxnSpPr>
        <xdr:cNvPr id="441" name="直線コネクタ 440"/>
        <xdr:cNvCxnSpPr/>
      </xdr:nvCxnSpPr>
      <xdr:spPr>
        <a:xfrm>
          <a:off x="13893800" y="1272286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3" name="テキスト ボックス 44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17272</xdr:rowOff>
    </xdr:from>
    <xdr:to>
      <xdr:col>69</xdr:col>
      <xdr:colOff>92075</xdr:colOff>
      <xdr:row>74</xdr:row>
      <xdr:rowOff>35560</xdr:rowOff>
    </xdr:to>
    <xdr:cxnSp macro="">
      <xdr:nvCxnSpPr>
        <xdr:cNvPr id="444" name="直線コネクタ 443"/>
        <xdr:cNvCxnSpPr/>
      </xdr:nvCxnSpPr>
      <xdr:spPr>
        <a:xfrm>
          <a:off x="13004800" y="12704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11701</xdr:rowOff>
    </xdr:from>
    <xdr:ext cx="762000" cy="259045"/>
    <xdr:sp macro="" textlink="">
      <xdr:nvSpPr>
        <xdr:cNvPr id="446" name="テキスト ボックス 445"/>
        <xdr:cNvSpPr txBox="1"/>
      </xdr:nvSpPr>
      <xdr:spPr>
        <a:xfrm>
          <a:off x="13512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91712</xdr:rowOff>
    </xdr:from>
    <xdr:ext cx="762000" cy="259045"/>
    <xdr:sp macro="" textlink="">
      <xdr:nvSpPr>
        <xdr:cNvPr id="448" name="テキスト ボックス 447"/>
        <xdr:cNvSpPr txBox="1"/>
      </xdr:nvSpPr>
      <xdr:spPr>
        <a:xfrm>
          <a:off x="12623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54" name="楕円 453"/>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55"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6" name="楕円 455"/>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57" name="テキスト ボックス 45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58" name="楕円 457"/>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146575</xdr:rowOff>
    </xdr:from>
    <xdr:ext cx="762000" cy="259045"/>
    <xdr:sp macro="" textlink="">
      <xdr:nvSpPr>
        <xdr:cNvPr id="459" name="テキスト ボックス 458"/>
        <xdr:cNvSpPr txBox="1"/>
      </xdr:nvSpPr>
      <xdr:spPr>
        <a:xfrm>
          <a:off x="14401800" y="130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60" name="楕円 459"/>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61" name="テキスト ボックス 460"/>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137922</xdr:rowOff>
    </xdr:from>
    <xdr:to>
      <xdr:col>65</xdr:col>
      <xdr:colOff>53975</xdr:colOff>
      <xdr:row>74</xdr:row>
      <xdr:rowOff>68072</xdr:rowOff>
    </xdr:to>
    <xdr:sp macro="" textlink="">
      <xdr:nvSpPr>
        <xdr:cNvPr id="462" name="楕円 461"/>
        <xdr:cNvSpPr/>
      </xdr:nvSpPr>
      <xdr:spPr>
        <a:xfrm>
          <a:off x="12954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78249</xdr:rowOff>
    </xdr:from>
    <xdr:ext cx="762000" cy="259045"/>
    <xdr:sp macro="" textlink="">
      <xdr:nvSpPr>
        <xdr:cNvPr id="463" name="テキスト ボックス 462"/>
        <xdr:cNvSpPr txBox="1"/>
      </xdr:nvSpPr>
      <xdr:spPr>
        <a:xfrm>
          <a:off x="12623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147707</xdr:rowOff>
    </xdr:from>
    <xdr:to>
      <xdr:col>29</xdr:col>
      <xdr:colOff>127000</xdr:colOff>
      <xdr:row>17</xdr:row>
      <xdr:rowOff>160452</xdr:rowOff>
    </xdr:to>
    <xdr:cxnSp macro="">
      <xdr:nvCxnSpPr>
        <xdr:cNvPr id="50" name="直線コネクタ 49"/>
        <xdr:cNvCxnSpPr/>
      </xdr:nvCxnSpPr>
      <xdr:spPr bwMode="auto">
        <a:xfrm flipV="1">
          <a:off x="5003800" y="3109982"/>
          <a:ext cx="647700" cy="12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42035</xdr:rowOff>
    </xdr:from>
    <xdr:ext cx="762000" cy="259045"/>
    <xdr:sp macro="" textlink="">
      <xdr:nvSpPr>
        <xdr:cNvPr id="51" name="人口1人当たり決算額の推移平均値テキスト130"/>
        <xdr:cNvSpPr txBox="1"/>
      </xdr:nvSpPr>
      <xdr:spPr>
        <a:xfrm>
          <a:off x="5740400" y="266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132105</xdr:rowOff>
    </xdr:from>
    <xdr:to>
      <xdr:col>26</xdr:col>
      <xdr:colOff>50800</xdr:colOff>
      <xdr:row>17</xdr:row>
      <xdr:rowOff>160452</xdr:rowOff>
    </xdr:to>
    <xdr:cxnSp macro="">
      <xdr:nvCxnSpPr>
        <xdr:cNvPr id="53" name="直線コネクタ 52"/>
        <xdr:cNvCxnSpPr/>
      </xdr:nvCxnSpPr>
      <xdr:spPr bwMode="auto">
        <a:xfrm>
          <a:off x="4305300" y="3094380"/>
          <a:ext cx="698500" cy="2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131303</xdr:rowOff>
    </xdr:from>
    <xdr:ext cx="736600" cy="259045"/>
    <xdr:sp macro="" textlink="">
      <xdr:nvSpPr>
        <xdr:cNvPr id="55" name="テキスト ボックス 54"/>
        <xdr:cNvSpPr txBox="1"/>
      </xdr:nvSpPr>
      <xdr:spPr>
        <a:xfrm>
          <a:off x="4622800" y="257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132105</xdr:rowOff>
    </xdr:from>
    <xdr:to>
      <xdr:col>22</xdr:col>
      <xdr:colOff>114300</xdr:colOff>
      <xdr:row>17</xdr:row>
      <xdr:rowOff>145574</xdr:rowOff>
    </xdr:to>
    <xdr:cxnSp macro="">
      <xdr:nvCxnSpPr>
        <xdr:cNvPr id="56" name="直線コネクタ 55"/>
        <xdr:cNvCxnSpPr/>
      </xdr:nvCxnSpPr>
      <xdr:spPr bwMode="auto">
        <a:xfrm flipV="1">
          <a:off x="3606800" y="3094380"/>
          <a:ext cx="698500" cy="1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117130</xdr:rowOff>
    </xdr:from>
    <xdr:ext cx="762000" cy="259045"/>
    <xdr:sp macro="" textlink="">
      <xdr:nvSpPr>
        <xdr:cNvPr id="58" name="テキスト ボックス 57"/>
        <xdr:cNvSpPr txBox="1"/>
      </xdr:nvSpPr>
      <xdr:spPr>
        <a:xfrm>
          <a:off x="39243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145574</xdr:rowOff>
    </xdr:from>
    <xdr:to>
      <xdr:col>18</xdr:col>
      <xdr:colOff>177800</xdr:colOff>
      <xdr:row>18</xdr:row>
      <xdr:rowOff>5423</xdr:rowOff>
    </xdr:to>
    <xdr:cxnSp macro="">
      <xdr:nvCxnSpPr>
        <xdr:cNvPr id="59" name="直線コネクタ 58"/>
        <xdr:cNvCxnSpPr/>
      </xdr:nvCxnSpPr>
      <xdr:spPr bwMode="auto">
        <a:xfrm flipV="1">
          <a:off x="2908300" y="3107849"/>
          <a:ext cx="698500" cy="3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14717</xdr:rowOff>
    </xdr:from>
    <xdr:ext cx="762000" cy="259045"/>
    <xdr:sp macro="" textlink="">
      <xdr:nvSpPr>
        <xdr:cNvPr id="61" name="テキスト ボックス 60"/>
        <xdr:cNvSpPr txBox="1"/>
      </xdr:nvSpPr>
      <xdr:spPr>
        <a:xfrm>
          <a:off x="32258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66190</xdr:rowOff>
    </xdr:from>
    <xdr:ext cx="762000" cy="259045"/>
    <xdr:sp macro="" textlink="">
      <xdr:nvSpPr>
        <xdr:cNvPr id="63" name="テキスト ボックス 62"/>
        <xdr:cNvSpPr txBox="1"/>
      </xdr:nvSpPr>
      <xdr:spPr>
        <a:xfrm>
          <a:off x="25273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96907</xdr:rowOff>
    </xdr:from>
    <xdr:to>
      <xdr:col>29</xdr:col>
      <xdr:colOff>177800</xdr:colOff>
      <xdr:row>18</xdr:row>
      <xdr:rowOff>27057</xdr:rowOff>
    </xdr:to>
    <xdr:sp macro="" textlink="">
      <xdr:nvSpPr>
        <xdr:cNvPr id="69" name="楕円 68"/>
        <xdr:cNvSpPr/>
      </xdr:nvSpPr>
      <xdr:spPr bwMode="auto">
        <a:xfrm>
          <a:off x="5600700" y="3059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68984</xdr:rowOff>
    </xdr:from>
    <xdr:ext cx="762000" cy="259045"/>
    <xdr:sp macro="" textlink="">
      <xdr:nvSpPr>
        <xdr:cNvPr id="70" name="人口1人当たり決算額の推移該当値テキスト130"/>
        <xdr:cNvSpPr txBox="1"/>
      </xdr:nvSpPr>
      <xdr:spPr>
        <a:xfrm>
          <a:off x="5740400" y="30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109652</xdr:rowOff>
    </xdr:from>
    <xdr:to>
      <xdr:col>26</xdr:col>
      <xdr:colOff>101600</xdr:colOff>
      <xdr:row>18</xdr:row>
      <xdr:rowOff>39802</xdr:rowOff>
    </xdr:to>
    <xdr:sp macro="" textlink="">
      <xdr:nvSpPr>
        <xdr:cNvPr id="71" name="楕円 70"/>
        <xdr:cNvSpPr/>
      </xdr:nvSpPr>
      <xdr:spPr bwMode="auto">
        <a:xfrm>
          <a:off x="4953000" y="307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24579</xdr:rowOff>
    </xdr:from>
    <xdr:ext cx="736600" cy="259045"/>
    <xdr:sp macro="" textlink="">
      <xdr:nvSpPr>
        <xdr:cNvPr id="72" name="テキスト ボックス 71"/>
        <xdr:cNvSpPr txBox="1"/>
      </xdr:nvSpPr>
      <xdr:spPr>
        <a:xfrm>
          <a:off x="4622800" y="315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81305</xdr:rowOff>
    </xdr:from>
    <xdr:to>
      <xdr:col>22</xdr:col>
      <xdr:colOff>165100</xdr:colOff>
      <xdr:row>18</xdr:row>
      <xdr:rowOff>11455</xdr:rowOff>
    </xdr:to>
    <xdr:sp macro="" textlink="">
      <xdr:nvSpPr>
        <xdr:cNvPr id="73" name="楕円 72"/>
        <xdr:cNvSpPr/>
      </xdr:nvSpPr>
      <xdr:spPr bwMode="auto">
        <a:xfrm>
          <a:off x="4254500" y="3043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167682</xdr:rowOff>
    </xdr:from>
    <xdr:ext cx="762000" cy="259045"/>
    <xdr:sp macro="" textlink="">
      <xdr:nvSpPr>
        <xdr:cNvPr id="74" name="テキスト ボックス 73"/>
        <xdr:cNvSpPr txBox="1"/>
      </xdr:nvSpPr>
      <xdr:spPr>
        <a:xfrm>
          <a:off x="3924300" y="312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94774</xdr:rowOff>
    </xdr:from>
    <xdr:to>
      <xdr:col>19</xdr:col>
      <xdr:colOff>38100</xdr:colOff>
      <xdr:row>18</xdr:row>
      <xdr:rowOff>24924</xdr:rowOff>
    </xdr:to>
    <xdr:sp macro="" textlink="">
      <xdr:nvSpPr>
        <xdr:cNvPr id="75" name="楕円 74"/>
        <xdr:cNvSpPr/>
      </xdr:nvSpPr>
      <xdr:spPr bwMode="auto">
        <a:xfrm>
          <a:off x="3556000" y="3057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9701</xdr:rowOff>
    </xdr:from>
    <xdr:ext cx="762000" cy="259045"/>
    <xdr:sp macro="" textlink="">
      <xdr:nvSpPr>
        <xdr:cNvPr id="76" name="テキスト ボックス 75"/>
        <xdr:cNvSpPr txBox="1"/>
      </xdr:nvSpPr>
      <xdr:spPr>
        <a:xfrm>
          <a:off x="3225800" y="314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126073</xdr:rowOff>
    </xdr:from>
    <xdr:to>
      <xdr:col>15</xdr:col>
      <xdr:colOff>101600</xdr:colOff>
      <xdr:row>18</xdr:row>
      <xdr:rowOff>56223</xdr:rowOff>
    </xdr:to>
    <xdr:sp macro="" textlink="">
      <xdr:nvSpPr>
        <xdr:cNvPr id="77" name="楕円 76"/>
        <xdr:cNvSpPr/>
      </xdr:nvSpPr>
      <xdr:spPr bwMode="auto">
        <a:xfrm>
          <a:off x="2857500" y="308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41000</xdr:rowOff>
    </xdr:from>
    <xdr:ext cx="762000" cy="259045"/>
    <xdr:sp macro="" textlink="">
      <xdr:nvSpPr>
        <xdr:cNvPr id="78" name="テキスト ボックス 77"/>
        <xdr:cNvSpPr txBox="1"/>
      </xdr:nvSpPr>
      <xdr:spPr>
        <a:xfrm>
          <a:off x="2527300" y="317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131641</xdr:rowOff>
    </xdr:from>
    <xdr:to>
      <xdr:col>29</xdr:col>
      <xdr:colOff>127000</xdr:colOff>
      <xdr:row>35</xdr:row>
      <xdr:rowOff>308234</xdr:rowOff>
    </xdr:to>
    <xdr:cxnSp macro="">
      <xdr:nvCxnSpPr>
        <xdr:cNvPr id="110" name="直線コネクタ 109"/>
        <xdr:cNvCxnSpPr/>
      </xdr:nvCxnSpPr>
      <xdr:spPr bwMode="auto">
        <a:xfrm>
          <a:off x="5003800" y="6741991"/>
          <a:ext cx="647700" cy="17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293012</xdr:rowOff>
    </xdr:from>
    <xdr:ext cx="762000" cy="259045"/>
    <xdr:sp macro="" textlink="">
      <xdr:nvSpPr>
        <xdr:cNvPr id="111" name="人口1人当たり決算額の推移平均値テキスト445"/>
        <xdr:cNvSpPr txBox="1"/>
      </xdr:nvSpPr>
      <xdr:spPr>
        <a:xfrm>
          <a:off x="5740400" y="6903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82011</xdr:rowOff>
    </xdr:from>
    <xdr:to>
      <xdr:col>26</xdr:col>
      <xdr:colOff>50800</xdr:colOff>
      <xdr:row>35</xdr:row>
      <xdr:rowOff>131641</xdr:rowOff>
    </xdr:to>
    <xdr:cxnSp macro="">
      <xdr:nvCxnSpPr>
        <xdr:cNvPr id="113" name="直線コネクタ 112"/>
        <xdr:cNvCxnSpPr/>
      </xdr:nvCxnSpPr>
      <xdr:spPr bwMode="auto">
        <a:xfrm>
          <a:off x="4305300" y="6692361"/>
          <a:ext cx="698500" cy="49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82011</xdr:rowOff>
    </xdr:from>
    <xdr:to>
      <xdr:col>22</xdr:col>
      <xdr:colOff>114300</xdr:colOff>
      <xdr:row>35</xdr:row>
      <xdr:rowOff>122131</xdr:rowOff>
    </xdr:to>
    <xdr:cxnSp macro="">
      <xdr:nvCxnSpPr>
        <xdr:cNvPr id="116" name="直線コネクタ 115"/>
        <xdr:cNvCxnSpPr/>
      </xdr:nvCxnSpPr>
      <xdr:spPr bwMode="auto">
        <a:xfrm flipV="1">
          <a:off x="3606800" y="6692361"/>
          <a:ext cx="698500" cy="40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17622</xdr:rowOff>
    </xdr:from>
    <xdr:ext cx="762000" cy="259045"/>
    <xdr:sp macro="" textlink="">
      <xdr:nvSpPr>
        <xdr:cNvPr id="118" name="テキスト ボックス 117"/>
        <xdr:cNvSpPr txBox="1"/>
      </xdr:nvSpPr>
      <xdr:spPr>
        <a:xfrm>
          <a:off x="3924300" y="69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10506</xdr:rowOff>
    </xdr:from>
    <xdr:to>
      <xdr:col>18</xdr:col>
      <xdr:colOff>177800</xdr:colOff>
      <xdr:row>35</xdr:row>
      <xdr:rowOff>122131</xdr:rowOff>
    </xdr:to>
    <xdr:cxnSp macro="">
      <xdr:nvCxnSpPr>
        <xdr:cNvPr id="119" name="直線コネクタ 118"/>
        <xdr:cNvCxnSpPr/>
      </xdr:nvCxnSpPr>
      <xdr:spPr bwMode="auto">
        <a:xfrm>
          <a:off x="2908300" y="6620856"/>
          <a:ext cx="698500" cy="11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257434</xdr:rowOff>
    </xdr:from>
    <xdr:to>
      <xdr:col>29</xdr:col>
      <xdr:colOff>177800</xdr:colOff>
      <xdr:row>36</xdr:row>
      <xdr:rowOff>16134</xdr:rowOff>
    </xdr:to>
    <xdr:sp macro="" textlink="">
      <xdr:nvSpPr>
        <xdr:cNvPr id="129" name="楕円 128"/>
        <xdr:cNvSpPr/>
      </xdr:nvSpPr>
      <xdr:spPr bwMode="auto">
        <a:xfrm>
          <a:off x="5600700" y="686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102511</xdr:rowOff>
    </xdr:from>
    <xdr:ext cx="762000" cy="259045"/>
    <xdr:sp macro="" textlink="">
      <xdr:nvSpPr>
        <xdr:cNvPr id="130" name="人口1人当たり決算額の推移該当値テキスト445"/>
        <xdr:cNvSpPr txBox="1"/>
      </xdr:nvSpPr>
      <xdr:spPr>
        <a:xfrm>
          <a:off x="5740400" y="671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80841</xdr:rowOff>
    </xdr:from>
    <xdr:to>
      <xdr:col>26</xdr:col>
      <xdr:colOff>101600</xdr:colOff>
      <xdr:row>35</xdr:row>
      <xdr:rowOff>182441</xdr:rowOff>
    </xdr:to>
    <xdr:sp macro="" textlink="">
      <xdr:nvSpPr>
        <xdr:cNvPr id="131" name="楕円 130"/>
        <xdr:cNvSpPr/>
      </xdr:nvSpPr>
      <xdr:spPr bwMode="auto">
        <a:xfrm>
          <a:off x="4953000" y="669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192618</xdr:rowOff>
    </xdr:from>
    <xdr:ext cx="736600" cy="259045"/>
    <xdr:sp macro="" textlink="">
      <xdr:nvSpPr>
        <xdr:cNvPr id="132" name="テキスト ボックス 131"/>
        <xdr:cNvSpPr txBox="1"/>
      </xdr:nvSpPr>
      <xdr:spPr>
        <a:xfrm>
          <a:off x="4622800" y="646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31211</xdr:rowOff>
    </xdr:from>
    <xdr:to>
      <xdr:col>22</xdr:col>
      <xdr:colOff>165100</xdr:colOff>
      <xdr:row>35</xdr:row>
      <xdr:rowOff>132811</xdr:rowOff>
    </xdr:to>
    <xdr:sp macro="" textlink="">
      <xdr:nvSpPr>
        <xdr:cNvPr id="133" name="楕円 132"/>
        <xdr:cNvSpPr/>
      </xdr:nvSpPr>
      <xdr:spPr bwMode="auto">
        <a:xfrm>
          <a:off x="4254500" y="664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142989</xdr:rowOff>
    </xdr:from>
    <xdr:ext cx="762000" cy="259045"/>
    <xdr:sp macro="" textlink="">
      <xdr:nvSpPr>
        <xdr:cNvPr id="134" name="テキスト ボックス 133"/>
        <xdr:cNvSpPr txBox="1"/>
      </xdr:nvSpPr>
      <xdr:spPr>
        <a:xfrm>
          <a:off x="3924300" y="6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71331</xdr:rowOff>
    </xdr:from>
    <xdr:to>
      <xdr:col>19</xdr:col>
      <xdr:colOff>38100</xdr:colOff>
      <xdr:row>35</xdr:row>
      <xdr:rowOff>172931</xdr:rowOff>
    </xdr:to>
    <xdr:sp macro="" textlink="">
      <xdr:nvSpPr>
        <xdr:cNvPr id="135" name="楕円 134"/>
        <xdr:cNvSpPr/>
      </xdr:nvSpPr>
      <xdr:spPr bwMode="auto">
        <a:xfrm>
          <a:off x="3556000" y="668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183108</xdr:rowOff>
    </xdr:from>
    <xdr:ext cx="762000" cy="259045"/>
    <xdr:sp macro="" textlink="">
      <xdr:nvSpPr>
        <xdr:cNvPr id="136" name="テキスト ボックス 135"/>
        <xdr:cNvSpPr txBox="1"/>
      </xdr:nvSpPr>
      <xdr:spPr>
        <a:xfrm>
          <a:off x="3225800" y="645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302606</xdr:rowOff>
    </xdr:from>
    <xdr:to>
      <xdr:col>15</xdr:col>
      <xdr:colOff>101600</xdr:colOff>
      <xdr:row>35</xdr:row>
      <xdr:rowOff>61306</xdr:rowOff>
    </xdr:to>
    <xdr:sp macro="" textlink="">
      <xdr:nvSpPr>
        <xdr:cNvPr id="137" name="楕円 136"/>
        <xdr:cNvSpPr/>
      </xdr:nvSpPr>
      <xdr:spPr bwMode="auto">
        <a:xfrm>
          <a:off x="2857500" y="6570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71483</xdr:rowOff>
    </xdr:from>
    <xdr:ext cx="762000" cy="259045"/>
    <xdr:sp macro="" textlink="">
      <xdr:nvSpPr>
        <xdr:cNvPr id="138" name="テキスト ボックス 137"/>
        <xdr:cNvSpPr txBox="1"/>
      </xdr:nvSpPr>
      <xdr:spPr>
        <a:xfrm>
          <a:off x="2527300" y="633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43,165
42,942
192.74
22,530,209
21,329,524
946,235
12,855,984
23,644,668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152893</xdr:rowOff>
    </xdr:from>
    <xdr:to>
      <xdr:col>24</xdr:col>
      <xdr:colOff>63500</xdr:colOff>
      <xdr:row>35</xdr:row>
      <xdr:rowOff>163180</xdr:rowOff>
    </xdr:to>
    <xdr:cxnSp macro="">
      <xdr:nvCxnSpPr>
        <xdr:cNvPr id="63" name="直線コネクタ 62"/>
        <xdr:cNvCxnSpPr/>
      </xdr:nvCxnSpPr>
      <xdr:spPr>
        <a:xfrm flipV="1">
          <a:off x="3797300" y="615364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64898</xdr:rowOff>
    </xdr:from>
    <xdr:ext cx="534377" cy="259045"/>
    <xdr:sp macro="" textlink="">
      <xdr:nvSpPr>
        <xdr:cNvPr id="64" name="人件費平均値テキスト"/>
        <xdr:cNvSpPr txBox="1"/>
      </xdr:nvSpPr>
      <xdr:spPr>
        <a:xfrm>
          <a:off x="4686300" y="589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136842</xdr:rowOff>
    </xdr:from>
    <xdr:to>
      <xdr:col>19</xdr:col>
      <xdr:colOff>177800</xdr:colOff>
      <xdr:row>35</xdr:row>
      <xdr:rowOff>163180</xdr:rowOff>
    </xdr:to>
    <xdr:cxnSp macro="">
      <xdr:nvCxnSpPr>
        <xdr:cNvPr id="66" name="直線コネクタ 65"/>
        <xdr:cNvCxnSpPr/>
      </xdr:nvCxnSpPr>
      <xdr:spPr>
        <a:xfrm>
          <a:off x="2908300" y="6137592"/>
          <a:ext cx="8890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142088</xdr:rowOff>
    </xdr:from>
    <xdr:ext cx="534377" cy="259045"/>
    <xdr:sp macro="" textlink="">
      <xdr:nvSpPr>
        <xdr:cNvPr id="68" name="テキスト ボックス 67"/>
        <xdr:cNvSpPr txBox="1"/>
      </xdr:nvSpPr>
      <xdr:spPr>
        <a:xfrm>
          <a:off x="3530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136842</xdr:rowOff>
    </xdr:from>
    <xdr:to>
      <xdr:col>15</xdr:col>
      <xdr:colOff>50800</xdr:colOff>
      <xdr:row>35</xdr:row>
      <xdr:rowOff>140517</xdr:rowOff>
    </xdr:to>
    <xdr:cxnSp macro="">
      <xdr:nvCxnSpPr>
        <xdr:cNvPr id="69" name="直線コネクタ 68"/>
        <xdr:cNvCxnSpPr/>
      </xdr:nvCxnSpPr>
      <xdr:spPr>
        <a:xfrm flipV="1">
          <a:off x="2019300" y="6137592"/>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138022</xdr:rowOff>
    </xdr:from>
    <xdr:ext cx="534377" cy="259045"/>
    <xdr:sp macro="" textlink="">
      <xdr:nvSpPr>
        <xdr:cNvPr id="71" name="テキスト ボックス 70"/>
        <xdr:cNvSpPr txBox="1"/>
      </xdr:nvSpPr>
      <xdr:spPr>
        <a:xfrm>
          <a:off x="2641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140517</xdr:rowOff>
    </xdr:from>
    <xdr:to>
      <xdr:col>10</xdr:col>
      <xdr:colOff>114300</xdr:colOff>
      <xdr:row>35</xdr:row>
      <xdr:rowOff>165369</xdr:rowOff>
    </xdr:to>
    <xdr:cxnSp macro="">
      <xdr:nvCxnSpPr>
        <xdr:cNvPr id="72" name="直線コネクタ 71"/>
        <xdr:cNvCxnSpPr/>
      </xdr:nvCxnSpPr>
      <xdr:spPr>
        <a:xfrm flipV="1">
          <a:off x="1130300" y="6141267"/>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13941</xdr:rowOff>
    </xdr:from>
    <xdr:ext cx="534377" cy="259045"/>
    <xdr:sp macro="" textlink="">
      <xdr:nvSpPr>
        <xdr:cNvPr id="74" name="テキスト ボックス 73"/>
        <xdr:cNvSpPr txBox="1"/>
      </xdr:nvSpPr>
      <xdr:spPr>
        <a:xfrm>
          <a:off x="1752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31511</xdr:rowOff>
    </xdr:from>
    <xdr:ext cx="534377" cy="259045"/>
    <xdr:sp macro="" textlink="">
      <xdr:nvSpPr>
        <xdr:cNvPr id="76" name="テキスト ボックス 75"/>
        <xdr:cNvSpPr txBox="1"/>
      </xdr:nvSpPr>
      <xdr:spPr>
        <a:xfrm>
          <a:off x="863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102093</xdr:rowOff>
    </xdr:from>
    <xdr:to>
      <xdr:col>24</xdr:col>
      <xdr:colOff>114300</xdr:colOff>
      <xdr:row>36</xdr:row>
      <xdr:rowOff>32243</xdr:rowOff>
    </xdr:to>
    <xdr:sp macro="" textlink="">
      <xdr:nvSpPr>
        <xdr:cNvPr id="82" name="楕円 81"/>
        <xdr:cNvSpPr/>
      </xdr:nvSpPr>
      <xdr:spPr>
        <a:xfrm>
          <a:off x="4584700" y="610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80520</xdr:rowOff>
    </xdr:from>
    <xdr:ext cx="534377" cy="259045"/>
    <xdr:sp macro="" textlink="">
      <xdr:nvSpPr>
        <xdr:cNvPr id="83" name="人件費該当値テキスト"/>
        <xdr:cNvSpPr txBox="1"/>
      </xdr:nvSpPr>
      <xdr:spPr>
        <a:xfrm>
          <a:off x="4686300" y="608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112380</xdr:rowOff>
    </xdr:from>
    <xdr:to>
      <xdr:col>20</xdr:col>
      <xdr:colOff>38100</xdr:colOff>
      <xdr:row>36</xdr:row>
      <xdr:rowOff>42530</xdr:rowOff>
    </xdr:to>
    <xdr:sp macro="" textlink="">
      <xdr:nvSpPr>
        <xdr:cNvPr id="84" name="楕円 83"/>
        <xdr:cNvSpPr/>
      </xdr:nvSpPr>
      <xdr:spPr>
        <a:xfrm>
          <a:off x="3746500" y="61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33657</xdr:rowOff>
    </xdr:from>
    <xdr:ext cx="534377" cy="259045"/>
    <xdr:sp macro="" textlink="">
      <xdr:nvSpPr>
        <xdr:cNvPr id="85" name="テキスト ボックス 84"/>
        <xdr:cNvSpPr txBox="1"/>
      </xdr:nvSpPr>
      <xdr:spPr>
        <a:xfrm>
          <a:off x="3530111" y="62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86042</xdr:rowOff>
    </xdr:from>
    <xdr:to>
      <xdr:col>15</xdr:col>
      <xdr:colOff>101600</xdr:colOff>
      <xdr:row>36</xdr:row>
      <xdr:rowOff>16192</xdr:rowOff>
    </xdr:to>
    <xdr:sp macro="" textlink="">
      <xdr:nvSpPr>
        <xdr:cNvPr id="86" name="楕円 85"/>
        <xdr:cNvSpPr/>
      </xdr:nvSpPr>
      <xdr:spPr>
        <a:xfrm>
          <a:off x="2857500" y="60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7319</xdr:rowOff>
    </xdr:from>
    <xdr:ext cx="534377" cy="259045"/>
    <xdr:sp macro="" textlink="">
      <xdr:nvSpPr>
        <xdr:cNvPr id="87" name="テキスト ボックス 86"/>
        <xdr:cNvSpPr txBox="1"/>
      </xdr:nvSpPr>
      <xdr:spPr>
        <a:xfrm>
          <a:off x="2641111" y="61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89717</xdr:rowOff>
    </xdr:from>
    <xdr:to>
      <xdr:col>10</xdr:col>
      <xdr:colOff>165100</xdr:colOff>
      <xdr:row>36</xdr:row>
      <xdr:rowOff>19867</xdr:rowOff>
    </xdr:to>
    <xdr:sp macro="" textlink="">
      <xdr:nvSpPr>
        <xdr:cNvPr id="88" name="楕円 87"/>
        <xdr:cNvSpPr/>
      </xdr:nvSpPr>
      <xdr:spPr>
        <a:xfrm>
          <a:off x="1968500" y="60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10994</xdr:rowOff>
    </xdr:from>
    <xdr:ext cx="534377" cy="259045"/>
    <xdr:sp macro="" textlink="">
      <xdr:nvSpPr>
        <xdr:cNvPr id="89" name="テキスト ボックス 88"/>
        <xdr:cNvSpPr txBox="1"/>
      </xdr:nvSpPr>
      <xdr:spPr>
        <a:xfrm>
          <a:off x="1752111" y="61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114569</xdr:rowOff>
    </xdr:from>
    <xdr:to>
      <xdr:col>6</xdr:col>
      <xdr:colOff>38100</xdr:colOff>
      <xdr:row>36</xdr:row>
      <xdr:rowOff>44719</xdr:rowOff>
    </xdr:to>
    <xdr:sp macro="" textlink="">
      <xdr:nvSpPr>
        <xdr:cNvPr id="90" name="楕円 89"/>
        <xdr:cNvSpPr/>
      </xdr:nvSpPr>
      <xdr:spPr>
        <a:xfrm>
          <a:off x="1079500" y="61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35846</xdr:rowOff>
    </xdr:from>
    <xdr:ext cx="534377" cy="259045"/>
    <xdr:sp macro="" textlink="">
      <xdr:nvSpPr>
        <xdr:cNvPr id="91" name="テキスト ボックス 90"/>
        <xdr:cNvSpPr txBox="1"/>
      </xdr:nvSpPr>
      <xdr:spPr>
        <a:xfrm>
          <a:off x="863111" y="62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143294</xdr:rowOff>
    </xdr:from>
    <xdr:to>
      <xdr:col>24</xdr:col>
      <xdr:colOff>63500</xdr:colOff>
      <xdr:row>56</xdr:row>
      <xdr:rowOff>161531</xdr:rowOff>
    </xdr:to>
    <xdr:cxnSp macro="">
      <xdr:nvCxnSpPr>
        <xdr:cNvPr id="121" name="直線コネクタ 120"/>
        <xdr:cNvCxnSpPr/>
      </xdr:nvCxnSpPr>
      <xdr:spPr>
        <a:xfrm flipV="1">
          <a:off x="3797300" y="9744494"/>
          <a:ext cx="8382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152734</xdr:rowOff>
    </xdr:from>
    <xdr:ext cx="534377" cy="259045"/>
    <xdr:sp macro="" textlink="">
      <xdr:nvSpPr>
        <xdr:cNvPr id="122" name="物件費平均値テキスト"/>
        <xdr:cNvSpPr txBox="1"/>
      </xdr:nvSpPr>
      <xdr:spPr>
        <a:xfrm>
          <a:off x="4686300" y="941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161531</xdr:rowOff>
    </xdr:from>
    <xdr:to>
      <xdr:col>19</xdr:col>
      <xdr:colOff>177800</xdr:colOff>
      <xdr:row>57</xdr:row>
      <xdr:rowOff>78283</xdr:rowOff>
    </xdr:to>
    <xdr:cxnSp macro="">
      <xdr:nvCxnSpPr>
        <xdr:cNvPr id="124" name="直線コネクタ 123"/>
        <xdr:cNvCxnSpPr/>
      </xdr:nvCxnSpPr>
      <xdr:spPr>
        <a:xfrm flipV="1">
          <a:off x="2908300" y="9762731"/>
          <a:ext cx="8890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71493</xdr:rowOff>
    </xdr:from>
    <xdr:ext cx="534377" cy="259045"/>
    <xdr:sp macro="" textlink="">
      <xdr:nvSpPr>
        <xdr:cNvPr id="126" name="テキスト ボックス 125"/>
        <xdr:cNvSpPr txBox="1"/>
      </xdr:nvSpPr>
      <xdr:spPr>
        <a:xfrm>
          <a:off x="3530111" y="93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78283</xdr:rowOff>
    </xdr:from>
    <xdr:to>
      <xdr:col>15</xdr:col>
      <xdr:colOff>50800</xdr:colOff>
      <xdr:row>57</xdr:row>
      <xdr:rowOff>95745</xdr:rowOff>
    </xdr:to>
    <xdr:cxnSp macro="">
      <xdr:nvCxnSpPr>
        <xdr:cNvPr id="127" name="直線コネクタ 126"/>
        <xdr:cNvCxnSpPr/>
      </xdr:nvCxnSpPr>
      <xdr:spPr>
        <a:xfrm flipV="1">
          <a:off x="2019300" y="9850933"/>
          <a:ext cx="8890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9" name="テキスト ボックス 128"/>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95745</xdr:rowOff>
    </xdr:from>
    <xdr:to>
      <xdr:col>10</xdr:col>
      <xdr:colOff>114300</xdr:colOff>
      <xdr:row>57</xdr:row>
      <xdr:rowOff>101778</xdr:rowOff>
    </xdr:to>
    <xdr:cxnSp macro="">
      <xdr:nvCxnSpPr>
        <xdr:cNvPr id="130" name="直線コネクタ 129"/>
        <xdr:cNvCxnSpPr/>
      </xdr:nvCxnSpPr>
      <xdr:spPr>
        <a:xfrm flipV="1">
          <a:off x="1130300" y="98683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111383</xdr:rowOff>
    </xdr:from>
    <xdr:ext cx="534377" cy="259045"/>
    <xdr:sp macro="" textlink="">
      <xdr:nvSpPr>
        <xdr:cNvPr id="132" name="テキスト ボックス 131"/>
        <xdr:cNvSpPr txBox="1"/>
      </xdr:nvSpPr>
      <xdr:spPr>
        <a:xfrm>
          <a:off x="1752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92494</xdr:rowOff>
    </xdr:from>
    <xdr:to>
      <xdr:col>24</xdr:col>
      <xdr:colOff>114300</xdr:colOff>
      <xdr:row>57</xdr:row>
      <xdr:rowOff>22644</xdr:rowOff>
    </xdr:to>
    <xdr:sp macro="" textlink="">
      <xdr:nvSpPr>
        <xdr:cNvPr id="140" name="楕円 139"/>
        <xdr:cNvSpPr/>
      </xdr:nvSpPr>
      <xdr:spPr>
        <a:xfrm>
          <a:off x="4584700" y="96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70921</xdr:rowOff>
    </xdr:from>
    <xdr:ext cx="534377" cy="259045"/>
    <xdr:sp macro="" textlink="">
      <xdr:nvSpPr>
        <xdr:cNvPr id="141" name="物件費該当値テキスト"/>
        <xdr:cNvSpPr txBox="1"/>
      </xdr:nvSpPr>
      <xdr:spPr>
        <a:xfrm>
          <a:off x="4686300" y="96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110731</xdr:rowOff>
    </xdr:from>
    <xdr:to>
      <xdr:col>20</xdr:col>
      <xdr:colOff>38100</xdr:colOff>
      <xdr:row>57</xdr:row>
      <xdr:rowOff>40881</xdr:rowOff>
    </xdr:to>
    <xdr:sp macro="" textlink="">
      <xdr:nvSpPr>
        <xdr:cNvPr id="142" name="楕円 141"/>
        <xdr:cNvSpPr/>
      </xdr:nvSpPr>
      <xdr:spPr>
        <a:xfrm>
          <a:off x="3746500" y="97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32008</xdr:rowOff>
    </xdr:from>
    <xdr:ext cx="534377" cy="259045"/>
    <xdr:sp macro="" textlink="">
      <xdr:nvSpPr>
        <xdr:cNvPr id="143" name="テキスト ボックス 142"/>
        <xdr:cNvSpPr txBox="1"/>
      </xdr:nvSpPr>
      <xdr:spPr>
        <a:xfrm>
          <a:off x="3530111" y="980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27483</xdr:rowOff>
    </xdr:from>
    <xdr:to>
      <xdr:col>15</xdr:col>
      <xdr:colOff>101600</xdr:colOff>
      <xdr:row>57</xdr:row>
      <xdr:rowOff>129083</xdr:rowOff>
    </xdr:to>
    <xdr:sp macro="" textlink="">
      <xdr:nvSpPr>
        <xdr:cNvPr id="144" name="楕円 143"/>
        <xdr:cNvSpPr/>
      </xdr:nvSpPr>
      <xdr:spPr>
        <a:xfrm>
          <a:off x="2857500" y="98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120210</xdr:rowOff>
    </xdr:from>
    <xdr:ext cx="534377" cy="259045"/>
    <xdr:sp macro="" textlink="">
      <xdr:nvSpPr>
        <xdr:cNvPr id="145" name="テキスト ボックス 144"/>
        <xdr:cNvSpPr txBox="1"/>
      </xdr:nvSpPr>
      <xdr:spPr>
        <a:xfrm>
          <a:off x="2641111" y="989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44945</xdr:rowOff>
    </xdr:from>
    <xdr:to>
      <xdr:col>10</xdr:col>
      <xdr:colOff>165100</xdr:colOff>
      <xdr:row>57</xdr:row>
      <xdr:rowOff>146545</xdr:rowOff>
    </xdr:to>
    <xdr:sp macro="" textlink="">
      <xdr:nvSpPr>
        <xdr:cNvPr id="146" name="楕円 145"/>
        <xdr:cNvSpPr/>
      </xdr:nvSpPr>
      <xdr:spPr>
        <a:xfrm>
          <a:off x="1968500" y="98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137672</xdr:rowOff>
    </xdr:from>
    <xdr:ext cx="534377" cy="259045"/>
    <xdr:sp macro="" textlink="">
      <xdr:nvSpPr>
        <xdr:cNvPr id="147" name="テキスト ボックス 146"/>
        <xdr:cNvSpPr txBox="1"/>
      </xdr:nvSpPr>
      <xdr:spPr>
        <a:xfrm>
          <a:off x="1752111" y="99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50978</xdr:rowOff>
    </xdr:from>
    <xdr:to>
      <xdr:col>6</xdr:col>
      <xdr:colOff>38100</xdr:colOff>
      <xdr:row>57</xdr:row>
      <xdr:rowOff>152578</xdr:rowOff>
    </xdr:to>
    <xdr:sp macro="" textlink="">
      <xdr:nvSpPr>
        <xdr:cNvPr id="148" name="楕円 147"/>
        <xdr:cNvSpPr/>
      </xdr:nvSpPr>
      <xdr:spPr>
        <a:xfrm>
          <a:off x="1079500" y="98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143705</xdr:rowOff>
    </xdr:from>
    <xdr:ext cx="534377" cy="259045"/>
    <xdr:sp macro="" textlink="">
      <xdr:nvSpPr>
        <xdr:cNvPr id="149" name="テキスト ボックス 148"/>
        <xdr:cNvSpPr txBox="1"/>
      </xdr:nvSpPr>
      <xdr:spPr>
        <a:xfrm>
          <a:off x="863111" y="99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41128</xdr:rowOff>
    </xdr:from>
    <xdr:to>
      <xdr:col>24</xdr:col>
      <xdr:colOff>63500</xdr:colOff>
      <xdr:row>77</xdr:row>
      <xdr:rowOff>83533</xdr:rowOff>
    </xdr:to>
    <xdr:cxnSp macro="">
      <xdr:nvCxnSpPr>
        <xdr:cNvPr id="176" name="直線コネクタ 175"/>
        <xdr:cNvCxnSpPr/>
      </xdr:nvCxnSpPr>
      <xdr:spPr>
        <a:xfrm flipV="1">
          <a:off x="3797300" y="13242778"/>
          <a:ext cx="8382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47142</xdr:rowOff>
    </xdr:from>
    <xdr:ext cx="469744" cy="259045"/>
    <xdr:sp macro="" textlink="">
      <xdr:nvSpPr>
        <xdr:cNvPr id="177" name="維持補修費平均値テキスト"/>
        <xdr:cNvSpPr txBox="1"/>
      </xdr:nvSpPr>
      <xdr:spPr>
        <a:xfrm>
          <a:off x="4686300" y="13248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83533</xdr:rowOff>
    </xdr:from>
    <xdr:to>
      <xdr:col>19</xdr:col>
      <xdr:colOff>177800</xdr:colOff>
      <xdr:row>77</xdr:row>
      <xdr:rowOff>117160</xdr:rowOff>
    </xdr:to>
    <xdr:cxnSp macro="">
      <xdr:nvCxnSpPr>
        <xdr:cNvPr id="179" name="直線コネクタ 178"/>
        <xdr:cNvCxnSpPr/>
      </xdr:nvCxnSpPr>
      <xdr:spPr>
        <a:xfrm flipV="1">
          <a:off x="2908300" y="13285183"/>
          <a:ext cx="8890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8896</xdr:rowOff>
    </xdr:from>
    <xdr:ext cx="469744" cy="259045"/>
    <xdr:sp macro="" textlink="">
      <xdr:nvSpPr>
        <xdr:cNvPr id="181" name="テキスト ボックス 180"/>
        <xdr:cNvSpPr txBox="1"/>
      </xdr:nvSpPr>
      <xdr:spPr>
        <a:xfrm>
          <a:off x="3562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100152</xdr:rowOff>
    </xdr:from>
    <xdr:to>
      <xdr:col>15</xdr:col>
      <xdr:colOff>50800</xdr:colOff>
      <xdr:row>77</xdr:row>
      <xdr:rowOff>117160</xdr:rowOff>
    </xdr:to>
    <xdr:cxnSp macro="">
      <xdr:nvCxnSpPr>
        <xdr:cNvPr id="182" name="直線コネクタ 181"/>
        <xdr:cNvCxnSpPr/>
      </xdr:nvCxnSpPr>
      <xdr:spPr>
        <a:xfrm>
          <a:off x="2019300" y="13301802"/>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24579</xdr:rowOff>
    </xdr:from>
    <xdr:ext cx="469744" cy="259045"/>
    <xdr:sp macro="" textlink="">
      <xdr:nvSpPr>
        <xdr:cNvPr id="184" name="テキスト ボックス 183"/>
        <xdr:cNvSpPr txBox="1"/>
      </xdr:nvSpPr>
      <xdr:spPr>
        <a:xfrm>
          <a:off x="2673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100152</xdr:rowOff>
    </xdr:from>
    <xdr:to>
      <xdr:col>10</xdr:col>
      <xdr:colOff>114300</xdr:colOff>
      <xdr:row>77</xdr:row>
      <xdr:rowOff>153028</xdr:rowOff>
    </xdr:to>
    <xdr:cxnSp macro="">
      <xdr:nvCxnSpPr>
        <xdr:cNvPr id="185" name="直線コネクタ 184"/>
        <xdr:cNvCxnSpPr/>
      </xdr:nvCxnSpPr>
      <xdr:spPr>
        <a:xfrm flipV="1">
          <a:off x="1130300" y="13301802"/>
          <a:ext cx="889000" cy="5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22178</xdr:rowOff>
    </xdr:from>
    <xdr:ext cx="469744" cy="259045"/>
    <xdr:sp macro="" textlink="">
      <xdr:nvSpPr>
        <xdr:cNvPr id="187" name="テキスト ボックス 186"/>
        <xdr:cNvSpPr txBox="1"/>
      </xdr:nvSpPr>
      <xdr:spPr>
        <a:xfrm>
          <a:off x="1784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39941</xdr:rowOff>
    </xdr:from>
    <xdr:ext cx="469744" cy="259045"/>
    <xdr:sp macro="" textlink="">
      <xdr:nvSpPr>
        <xdr:cNvPr id="189" name="テキスト ボックス 188"/>
        <xdr:cNvSpPr txBox="1"/>
      </xdr:nvSpPr>
      <xdr:spPr>
        <a:xfrm>
          <a:off x="895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161778</xdr:rowOff>
    </xdr:from>
    <xdr:to>
      <xdr:col>24</xdr:col>
      <xdr:colOff>114300</xdr:colOff>
      <xdr:row>77</xdr:row>
      <xdr:rowOff>91928</xdr:rowOff>
    </xdr:to>
    <xdr:sp macro="" textlink="">
      <xdr:nvSpPr>
        <xdr:cNvPr id="195" name="楕円 194"/>
        <xdr:cNvSpPr/>
      </xdr:nvSpPr>
      <xdr:spPr>
        <a:xfrm>
          <a:off x="4584700" y="131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13205</xdr:rowOff>
    </xdr:from>
    <xdr:ext cx="534377" cy="259045"/>
    <xdr:sp macro="" textlink="">
      <xdr:nvSpPr>
        <xdr:cNvPr id="196" name="維持補修費該当値テキスト"/>
        <xdr:cNvSpPr txBox="1"/>
      </xdr:nvSpPr>
      <xdr:spPr>
        <a:xfrm>
          <a:off x="4686300" y="130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32733</xdr:rowOff>
    </xdr:from>
    <xdr:to>
      <xdr:col>20</xdr:col>
      <xdr:colOff>38100</xdr:colOff>
      <xdr:row>77</xdr:row>
      <xdr:rowOff>134333</xdr:rowOff>
    </xdr:to>
    <xdr:sp macro="" textlink="">
      <xdr:nvSpPr>
        <xdr:cNvPr id="197" name="楕円 196"/>
        <xdr:cNvSpPr/>
      </xdr:nvSpPr>
      <xdr:spPr>
        <a:xfrm>
          <a:off x="3746500" y="132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150860</xdr:rowOff>
    </xdr:from>
    <xdr:ext cx="469744" cy="259045"/>
    <xdr:sp macro="" textlink="">
      <xdr:nvSpPr>
        <xdr:cNvPr id="198" name="テキスト ボックス 197"/>
        <xdr:cNvSpPr txBox="1"/>
      </xdr:nvSpPr>
      <xdr:spPr>
        <a:xfrm>
          <a:off x="3562428" y="1300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66360</xdr:rowOff>
    </xdr:from>
    <xdr:to>
      <xdr:col>15</xdr:col>
      <xdr:colOff>101600</xdr:colOff>
      <xdr:row>77</xdr:row>
      <xdr:rowOff>167960</xdr:rowOff>
    </xdr:to>
    <xdr:sp macro="" textlink="">
      <xdr:nvSpPr>
        <xdr:cNvPr id="199" name="楕円 198"/>
        <xdr:cNvSpPr/>
      </xdr:nvSpPr>
      <xdr:spPr>
        <a:xfrm>
          <a:off x="2857500" y="132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13037</xdr:rowOff>
    </xdr:from>
    <xdr:ext cx="469744" cy="259045"/>
    <xdr:sp macro="" textlink="">
      <xdr:nvSpPr>
        <xdr:cNvPr id="200" name="テキスト ボックス 199"/>
        <xdr:cNvSpPr txBox="1"/>
      </xdr:nvSpPr>
      <xdr:spPr>
        <a:xfrm>
          <a:off x="2673428" y="1304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49352</xdr:rowOff>
    </xdr:from>
    <xdr:to>
      <xdr:col>10</xdr:col>
      <xdr:colOff>165100</xdr:colOff>
      <xdr:row>77</xdr:row>
      <xdr:rowOff>150952</xdr:rowOff>
    </xdr:to>
    <xdr:sp macro="" textlink="">
      <xdr:nvSpPr>
        <xdr:cNvPr id="201" name="楕円 200"/>
        <xdr:cNvSpPr/>
      </xdr:nvSpPr>
      <xdr:spPr>
        <a:xfrm>
          <a:off x="1968500" y="132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167479</xdr:rowOff>
    </xdr:from>
    <xdr:ext cx="469744" cy="259045"/>
    <xdr:sp macro="" textlink="">
      <xdr:nvSpPr>
        <xdr:cNvPr id="202" name="テキスト ボックス 201"/>
        <xdr:cNvSpPr txBox="1"/>
      </xdr:nvSpPr>
      <xdr:spPr>
        <a:xfrm>
          <a:off x="1784428" y="1302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102228</xdr:rowOff>
    </xdr:from>
    <xdr:to>
      <xdr:col>6</xdr:col>
      <xdr:colOff>38100</xdr:colOff>
      <xdr:row>78</xdr:row>
      <xdr:rowOff>32378</xdr:rowOff>
    </xdr:to>
    <xdr:sp macro="" textlink="">
      <xdr:nvSpPr>
        <xdr:cNvPr id="203" name="楕円 202"/>
        <xdr:cNvSpPr/>
      </xdr:nvSpPr>
      <xdr:spPr>
        <a:xfrm>
          <a:off x="1079500" y="133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48905</xdr:rowOff>
    </xdr:from>
    <xdr:ext cx="469744" cy="259045"/>
    <xdr:sp macro="" textlink="">
      <xdr:nvSpPr>
        <xdr:cNvPr id="204" name="テキスト ボックス 203"/>
        <xdr:cNvSpPr txBox="1"/>
      </xdr:nvSpPr>
      <xdr:spPr>
        <a:xfrm>
          <a:off x="895428" y="130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121576</xdr:rowOff>
    </xdr:from>
    <xdr:to>
      <xdr:col>24</xdr:col>
      <xdr:colOff>63500</xdr:colOff>
      <xdr:row>96</xdr:row>
      <xdr:rowOff>136858</xdr:rowOff>
    </xdr:to>
    <xdr:cxnSp macro="">
      <xdr:nvCxnSpPr>
        <xdr:cNvPr id="236" name="直線コネクタ 235"/>
        <xdr:cNvCxnSpPr/>
      </xdr:nvCxnSpPr>
      <xdr:spPr>
        <a:xfrm flipV="1">
          <a:off x="3797300" y="16580776"/>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116411</xdr:rowOff>
    </xdr:from>
    <xdr:ext cx="534377" cy="259045"/>
    <xdr:sp macro="" textlink="">
      <xdr:nvSpPr>
        <xdr:cNvPr id="237" name="扶助費平均値テキスト"/>
        <xdr:cNvSpPr txBox="1"/>
      </xdr:nvSpPr>
      <xdr:spPr>
        <a:xfrm>
          <a:off x="4686300" y="1657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136858</xdr:rowOff>
    </xdr:from>
    <xdr:to>
      <xdr:col>19</xdr:col>
      <xdr:colOff>177800</xdr:colOff>
      <xdr:row>97</xdr:row>
      <xdr:rowOff>58204</xdr:rowOff>
    </xdr:to>
    <xdr:cxnSp macro="">
      <xdr:nvCxnSpPr>
        <xdr:cNvPr id="239" name="直線コネクタ 238"/>
        <xdr:cNvCxnSpPr/>
      </xdr:nvCxnSpPr>
      <xdr:spPr>
        <a:xfrm flipV="1">
          <a:off x="2908300" y="16596058"/>
          <a:ext cx="889000" cy="9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40891</xdr:rowOff>
    </xdr:from>
    <xdr:ext cx="534377" cy="259045"/>
    <xdr:sp macro="" textlink="">
      <xdr:nvSpPr>
        <xdr:cNvPr id="241" name="テキスト ボックス 240"/>
        <xdr:cNvSpPr txBox="1"/>
      </xdr:nvSpPr>
      <xdr:spPr>
        <a:xfrm>
          <a:off x="3530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58204</xdr:rowOff>
    </xdr:from>
    <xdr:to>
      <xdr:col>15</xdr:col>
      <xdr:colOff>50800</xdr:colOff>
      <xdr:row>97</xdr:row>
      <xdr:rowOff>132304</xdr:rowOff>
    </xdr:to>
    <xdr:cxnSp macro="">
      <xdr:nvCxnSpPr>
        <xdr:cNvPr id="242" name="直線コネクタ 241"/>
        <xdr:cNvCxnSpPr/>
      </xdr:nvCxnSpPr>
      <xdr:spPr>
        <a:xfrm flipV="1">
          <a:off x="2019300" y="16688854"/>
          <a:ext cx="889000" cy="7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119882</xdr:rowOff>
    </xdr:from>
    <xdr:ext cx="534377" cy="259045"/>
    <xdr:sp macro="" textlink="">
      <xdr:nvSpPr>
        <xdr:cNvPr id="244" name="テキスト ボックス 243"/>
        <xdr:cNvSpPr txBox="1"/>
      </xdr:nvSpPr>
      <xdr:spPr>
        <a:xfrm>
          <a:off x="2641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132304</xdr:rowOff>
    </xdr:from>
    <xdr:to>
      <xdr:col>10</xdr:col>
      <xdr:colOff>114300</xdr:colOff>
      <xdr:row>98</xdr:row>
      <xdr:rowOff>34936</xdr:rowOff>
    </xdr:to>
    <xdr:cxnSp macro="">
      <xdr:nvCxnSpPr>
        <xdr:cNvPr id="245" name="直線コネクタ 244"/>
        <xdr:cNvCxnSpPr/>
      </xdr:nvCxnSpPr>
      <xdr:spPr>
        <a:xfrm flipV="1">
          <a:off x="1130300" y="16762954"/>
          <a:ext cx="889000" cy="7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46688</xdr:rowOff>
    </xdr:from>
    <xdr:ext cx="534377" cy="259045"/>
    <xdr:sp macro="" textlink="">
      <xdr:nvSpPr>
        <xdr:cNvPr id="247" name="テキスト ボックス 246"/>
        <xdr:cNvSpPr txBox="1"/>
      </xdr:nvSpPr>
      <xdr:spPr>
        <a:xfrm>
          <a:off x="1752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142764</xdr:rowOff>
    </xdr:from>
    <xdr:ext cx="534377" cy="259045"/>
    <xdr:sp macro="" textlink="">
      <xdr:nvSpPr>
        <xdr:cNvPr id="249" name="テキスト ボックス 248"/>
        <xdr:cNvSpPr txBox="1"/>
      </xdr:nvSpPr>
      <xdr:spPr>
        <a:xfrm>
          <a:off x="863111" y="169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70776</xdr:rowOff>
    </xdr:from>
    <xdr:to>
      <xdr:col>24</xdr:col>
      <xdr:colOff>114300</xdr:colOff>
      <xdr:row>97</xdr:row>
      <xdr:rowOff>926</xdr:rowOff>
    </xdr:to>
    <xdr:sp macro="" textlink="">
      <xdr:nvSpPr>
        <xdr:cNvPr id="255" name="楕円 254"/>
        <xdr:cNvSpPr/>
      </xdr:nvSpPr>
      <xdr:spPr>
        <a:xfrm>
          <a:off x="4584700" y="165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93653</xdr:rowOff>
    </xdr:from>
    <xdr:ext cx="534377" cy="259045"/>
    <xdr:sp macro="" textlink="">
      <xdr:nvSpPr>
        <xdr:cNvPr id="256" name="扶助費該当値テキスト"/>
        <xdr:cNvSpPr txBox="1"/>
      </xdr:nvSpPr>
      <xdr:spPr>
        <a:xfrm>
          <a:off x="4686300" y="1638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86058</xdr:rowOff>
    </xdr:from>
    <xdr:to>
      <xdr:col>20</xdr:col>
      <xdr:colOff>38100</xdr:colOff>
      <xdr:row>97</xdr:row>
      <xdr:rowOff>16208</xdr:rowOff>
    </xdr:to>
    <xdr:sp macro="" textlink="">
      <xdr:nvSpPr>
        <xdr:cNvPr id="257" name="楕円 256"/>
        <xdr:cNvSpPr/>
      </xdr:nvSpPr>
      <xdr:spPr>
        <a:xfrm>
          <a:off x="3746500" y="165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32735</xdr:rowOff>
    </xdr:from>
    <xdr:ext cx="534377" cy="259045"/>
    <xdr:sp macro="" textlink="">
      <xdr:nvSpPr>
        <xdr:cNvPr id="258" name="テキスト ボックス 257"/>
        <xdr:cNvSpPr txBox="1"/>
      </xdr:nvSpPr>
      <xdr:spPr>
        <a:xfrm>
          <a:off x="3530111" y="163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7404</xdr:rowOff>
    </xdr:from>
    <xdr:to>
      <xdr:col>15</xdr:col>
      <xdr:colOff>101600</xdr:colOff>
      <xdr:row>97</xdr:row>
      <xdr:rowOff>109004</xdr:rowOff>
    </xdr:to>
    <xdr:sp macro="" textlink="">
      <xdr:nvSpPr>
        <xdr:cNvPr id="259" name="楕円 258"/>
        <xdr:cNvSpPr/>
      </xdr:nvSpPr>
      <xdr:spPr>
        <a:xfrm>
          <a:off x="2857500" y="166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100131</xdr:rowOff>
    </xdr:from>
    <xdr:ext cx="534377" cy="259045"/>
    <xdr:sp macro="" textlink="">
      <xdr:nvSpPr>
        <xdr:cNvPr id="260" name="テキスト ボックス 259"/>
        <xdr:cNvSpPr txBox="1"/>
      </xdr:nvSpPr>
      <xdr:spPr>
        <a:xfrm>
          <a:off x="2641111" y="167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81504</xdr:rowOff>
    </xdr:from>
    <xdr:to>
      <xdr:col>10</xdr:col>
      <xdr:colOff>165100</xdr:colOff>
      <xdr:row>98</xdr:row>
      <xdr:rowOff>11654</xdr:rowOff>
    </xdr:to>
    <xdr:sp macro="" textlink="">
      <xdr:nvSpPr>
        <xdr:cNvPr id="261" name="楕円 260"/>
        <xdr:cNvSpPr/>
      </xdr:nvSpPr>
      <xdr:spPr>
        <a:xfrm>
          <a:off x="1968500" y="167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28181</xdr:rowOff>
    </xdr:from>
    <xdr:ext cx="534377" cy="259045"/>
    <xdr:sp macro="" textlink="">
      <xdr:nvSpPr>
        <xdr:cNvPr id="262" name="テキスト ボックス 261"/>
        <xdr:cNvSpPr txBox="1"/>
      </xdr:nvSpPr>
      <xdr:spPr>
        <a:xfrm>
          <a:off x="1752111" y="164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155586</xdr:rowOff>
    </xdr:from>
    <xdr:to>
      <xdr:col>6</xdr:col>
      <xdr:colOff>38100</xdr:colOff>
      <xdr:row>98</xdr:row>
      <xdr:rowOff>85736</xdr:rowOff>
    </xdr:to>
    <xdr:sp macro="" textlink="">
      <xdr:nvSpPr>
        <xdr:cNvPr id="263" name="楕円 262"/>
        <xdr:cNvSpPr/>
      </xdr:nvSpPr>
      <xdr:spPr>
        <a:xfrm>
          <a:off x="1079500" y="1678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102263</xdr:rowOff>
    </xdr:from>
    <xdr:ext cx="534377" cy="259045"/>
    <xdr:sp macro="" textlink="">
      <xdr:nvSpPr>
        <xdr:cNvPr id="264" name="テキスト ボックス 263"/>
        <xdr:cNvSpPr txBox="1"/>
      </xdr:nvSpPr>
      <xdr:spPr>
        <a:xfrm>
          <a:off x="863111" y="1656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65160</xdr:rowOff>
    </xdr:from>
    <xdr:to>
      <xdr:col>55</xdr:col>
      <xdr:colOff>0</xdr:colOff>
      <xdr:row>38</xdr:row>
      <xdr:rowOff>42480</xdr:rowOff>
    </xdr:to>
    <xdr:cxnSp macro="">
      <xdr:nvCxnSpPr>
        <xdr:cNvPr id="296" name="直線コネクタ 295"/>
        <xdr:cNvCxnSpPr/>
      </xdr:nvCxnSpPr>
      <xdr:spPr>
        <a:xfrm>
          <a:off x="9639300" y="6408810"/>
          <a:ext cx="838200" cy="14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7"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122457</xdr:rowOff>
    </xdr:from>
    <xdr:to>
      <xdr:col>50</xdr:col>
      <xdr:colOff>114300</xdr:colOff>
      <xdr:row>37</xdr:row>
      <xdr:rowOff>65160</xdr:rowOff>
    </xdr:to>
    <xdr:cxnSp macro="">
      <xdr:nvCxnSpPr>
        <xdr:cNvPr id="299" name="直線コネクタ 298"/>
        <xdr:cNvCxnSpPr/>
      </xdr:nvCxnSpPr>
      <xdr:spPr>
        <a:xfrm>
          <a:off x="8750300" y="6294657"/>
          <a:ext cx="889000" cy="1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129679</xdr:rowOff>
    </xdr:from>
    <xdr:ext cx="534377" cy="259045"/>
    <xdr:sp macro="" textlink="">
      <xdr:nvSpPr>
        <xdr:cNvPr id="301" name="テキスト ボックス 300"/>
        <xdr:cNvSpPr txBox="1"/>
      </xdr:nvSpPr>
      <xdr:spPr>
        <a:xfrm>
          <a:off x="9372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65830</xdr:rowOff>
    </xdr:from>
    <xdr:to>
      <xdr:col>45</xdr:col>
      <xdr:colOff>177800</xdr:colOff>
      <xdr:row>36</xdr:row>
      <xdr:rowOff>122457</xdr:rowOff>
    </xdr:to>
    <xdr:cxnSp macro="">
      <xdr:nvCxnSpPr>
        <xdr:cNvPr id="302" name="直線コネクタ 301"/>
        <xdr:cNvCxnSpPr/>
      </xdr:nvCxnSpPr>
      <xdr:spPr>
        <a:xfrm>
          <a:off x="7861300" y="6238030"/>
          <a:ext cx="889000" cy="5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94621</xdr:rowOff>
    </xdr:from>
    <xdr:ext cx="534377" cy="259045"/>
    <xdr:sp macro="" textlink="">
      <xdr:nvSpPr>
        <xdr:cNvPr id="304" name="テキスト ボックス 303"/>
        <xdr:cNvSpPr txBox="1"/>
      </xdr:nvSpPr>
      <xdr:spPr>
        <a:xfrm>
          <a:off x="8483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65830</xdr:rowOff>
    </xdr:from>
    <xdr:to>
      <xdr:col>41</xdr:col>
      <xdr:colOff>50800</xdr:colOff>
      <xdr:row>37</xdr:row>
      <xdr:rowOff>137773</xdr:rowOff>
    </xdr:to>
    <xdr:cxnSp macro="">
      <xdr:nvCxnSpPr>
        <xdr:cNvPr id="305" name="直線コネクタ 304"/>
        <xdr:cNvCxnSpPr/>
      </xdr:nvCxnSpPr>
      <xdr:spPr>
        <a:xfrm flipV="1">
          <a:off x="6972300" y="6238030"/>
          <a:ext cx="889000" cy="24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45978</xdr:rowOff>
    </xdr:from>
    <xdr:ext cx="534377" cy="259045"/>
    <xdr:sp macro="" textlink="">
      <xdr:nvSpPr>
        <xdr:cNvPr id="307" name="テキスト ボックス 306"/>
        <xdr:cNvSpPr txBox="1"/>
      </xdr:nvSpPr>
      <xdr:spPr>
        <a:xfrm>
          <a:off x="7594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59090</xdr:rowOff>
    </xdr:from>
    <xdr:ext cx="534377" cy="259045"/>
    <xdr:sp macro="" textlink="">
      <xdr:nvSpPr>
        <xdr:cNvPr id="309" name="テキスト ボックス 308"/>
        <xdr:cNvSpPr txBox="1"/>
      </xdr:nvSpPr>
      <xdr:spPr>
        <a:xfrm>
          <a:off x="6705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163130</xdr:rowOff>
    </xdr:from>
    <xdr:to>
      <xdr:col>55</xdr:col>
      <xdr:colOff>50800</xdr:colOff>
      <xdr:row>38</xdr:row>
      <xdr:rowOff>93280</xdr:rowOff>
    </xdr:to>
    <xdr:sp macro="" textlink="">
      <xdr:nvSpPr>
        <xdr:cNvPr id="315" name="楕円 314"/>
        <xdr:cNvSpPr/>
      </xdr:nvSpPr>
      <xdr:spPr>
        <a:xfrm>
          <a:off x="10426700" y="65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78057</xdr:rowOff>
    </xdr:from>
    <xdr:ext cx="534377" cy="259045"/>
    <xdr:sp macro="" textlink="">
      <xdr:nvSpPr>
        <xdr:cNvPr id="316" name="補助費等該当値テキスト"/>
        <xdr:cNvSpPr txBox="1"/>
      </xdr:nvSpPr>
      <xdr:spPr>
        <a:xfrm>
          <a:off x="10528300" y="642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14360</xdr:rowOff>
    </xdr:from>
    <xdr:to>
      <xdr:col>50</xdr:col>
      <xdr:colOff>165100</xdr:colOff>
      <xdr:row>37</xdr:row>
      <xdr:rowOff>115960</xdr:rowOff>
    </xdr:to>
    <xdr:sp macro="" textlink="">
      <xdr:nvSpPr>
        <xdr:cNvPr id="317" name="楕円 316"/>
        <xdr:cNvSpPr/>
      </xdr:nvSpPr>
      <xdr:spPr>
        <a:xfrm>
          <a:off x="9588500" y="63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107087</xdr:rowOff>
    </xdr:from>
    <xdr:ext cx="534377" cy="259045"/>
    <xdr:sp macro="" textlink="">
      <xdr:nvSpPr>
        <xdr:cNvPr id="318" name="テキスト ボックス 317"/>
        <xdr:cNvSpPr txBox="1"/>
      </xdr:nvSpPr>
      <xdr:spPr>
        <a:xfrm>
          <a:off x="9372111" y="64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71657</xdr:rowOff>
    </xdr:from>
    <xdr:to>
      <xdr:col>46</xdr:col>
      <xdr:colOff>38100</xdr:colOff>
      <xdr:row>37</xdr:row>
      <xdr:rowOff>1807</xdr:rowOff>
    </xdr:to>
    <xdr:sp macro="" textlink="">
      <xdr:nvSpPr>
        <xdr:cNvPr id="319" name="楕円 318"/>
        <xdr:cNvSpPr/>
      </xdr:nvSpPr>
      <xdr:spPr>
        <a:xfrm>
          <a:off x="8699500" y="62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164384</xdr:rowOff>
    </xdr:from>
    <xdr:ext cx="534377" cy="259045"/>
    <xdr:sp macro="" textlink="">
      <xdr:nvSpPr>
        <xdr:cNvPr id="320" name="テキスト ボックス 319"/>
        <xdr:cNvSpPr txBox="1"/>
      </xdr:nvSpPr>
      <xdr:spPr>
        <a:xfrm>
          <a:off x="8483111" y="63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15030</xdr:rowOff>
    </xdr:from>
    <xdr:to>
      <xdr:col>41</xdr:col>
      <xdr:colOff>101600</xdr:colOff>
      <xdr:row>36</xdr:row>
      <xdr:rowOff>116630</xdr:rowOff>
    </xdr:to>
    <xdr:sp macro="" textlink="">
      <xdr:nvSpPr>
        <xdr:cNvPr id="321" name="楕円 320"/>
        <xdr:cNvSpPr/>
      </xdr:nvSpPr>
      <xdr:spPr>
        <a:xfrm>
          <a:off x="7810500" y="61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107757</xdr:rowOff>
    </xdr:from>
    <xdr:ext cx="534377" cy="259045"/>
    <xdr:sp macro="" textlink="">
      <xdr:nvSpPr>
        <xdr:cNvPr id="322" name="テキスト ボックス 321"/>
        <xdr:cNvSpPr txBox="1"/>
      </xdr:nvSpPr>
      <xdr:spPr>
        <a:xfrm>
          <a:off x="7594111" y="62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86973</xdr:rowOff>
    </xdr:from>
    <xdr:to>
      <xdr:col>36</xdr:col>
      <xdr:colOff>165100</xdr:colOff>
      <xdr:row>38</xdr:row>
      <xdr:rowOff>17123</xdr:rowOff>
    </xdr:to>
    <xdr:sp macro="" textlink="">
      <xdr:nvSpPr>
        <xdr:cNvPr id="323" name="楕円 322"/>
        <xdr:cNvSpPr/>
      </xdr:nvSpPr>
      <xdr:spPr>
        <a:xfrm>
          <a:off x="6921500" y="64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8250</xdr:rowOff>
    </xdr:from>
    <xdr:ext cx="534377" cy="259045"/>
    <xdr:sp macro="" textlink="">
      <xdr:nvSpPr>
        <xdr:cNvPr id="324" name="テキスト ボックス 323"/>
        <xdr:cNvSpPr txBox="1"/>
      </xdr:nvSpPr>
      <xdr:spPr>
        <a:xfrm>
          <a:off x="6705111" y="652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161056</xdr:rowOff>
    </xdr:from>
    <xdr:to>
      <xdr:col>55</xdr:col>
      <xdr:colOff>0</xdr:colOff>
      <xdr:row>59</xdr:row>
      <xdr:rowOff>4520</xdr:rowOff>
    </xdr:to>
    <xdr:cxnSp macro="">
      <xdr:nvCxnSpPr>
        <xdr:cNvPr id="353" name="直線コネクタ 352"/>
        <xdr:cNvCxnSpPr/>
      </xdr:nvCxnSpPr>
      <xdr:spPr>
        <a:xfrm flipV="1">
          <a:off x="9639300" y="10105156"/>
          <a:ext cx="8382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123175</xdr:rowOff>
    </xdr:from>
    <xdr:ext cx="534377" cy="259045"/>
    <xdr:sp macro="" textlink="">
      <xdr:nvSpPr>
        <xdr:cNvPr id="354" name="普通建設事業費平均値テキスト"/>
        <xdr:cNvSpPr txBox="1"/>
      </xdr:nvSpPr>
      <xdr:spPr>
        <a:xfrm>
          <a:off x="10528300" y="98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4520</xdr:rowOff>
    </xdr:from>
    <xdr:to>
      <xdr:col>50</xdr:col>
      <xdr:colOff>114300</xdr:colOff>
      <xdr:row>59</xdr:row>
      <xdr:rowOff>5280</xdr:rowOff>
    </xdr:to>
    <xdr:cxnSp macro="">
      <xdr:nvCxnSpPr>
        <xdr:cNvPr id="356" name="直線コネクタ 355"/>
        <xdr:cNvCxnSpPr/>
      </xdr:nvCxnSpPr>
      <xdr:spPr>
        <a:xfrm flipV="1">
          <a:off x="8750300" y="10120070"/>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58" name="テキスト ボックス 357"/>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163637</xdr:rowOff>
    </xdr:from>
    <xdr:to>
      <xdr:col>45</xdr:col>
      <xdr:colOff>177800</xdr:colOff>
      <xdr:row>59</xdr:row>
      <xdr:rowOff>5280</xdr:rowOff>
    </xdr:to>
    <xdr:cxnSp macro="">
      <xdr:nvCxnSpPr>
        <xdr:cNvPr id="359" name="直線コネクタ 358"/>
        <xdr:cNvCxnSpPr/>
      </xdr:nvCxnSpPr>
      <xdr:spPr>
        <a:xfrm>
          <a:off x="7861300" y="10107737"/>
          <a:ext cx="889000" cy="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44741</xdr:rowOff>
    </xdr:from>
    <xdr:ext cx="534377" cy="259045"/>
    <xdr:sp macro="" textlink="">
      <xdr:nvSpPr>
        <xdr:cNvPr id="361" name="テキスト ボックス 360"/>
        <xdr:cNvSpPr txBox="1"/>
      </xdr:nvSpPr>
      <xdr:spPr>
        <a:xfrm>
          <a:off x="8483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113299</xdr:rowOff>
    </xdr:from>
    <xdr:to>
      <xdr:col>41</xdr:col>
      <xdr:colOff>50800</xdr:colOff>
      <xdr:row>58</xdr:row>
      <xdr:rowOff>163637</xdr:rowOff>
    </xdr:to>
    <xdr:cxnSp macro="">
      <xdr:nvCxnSpPr>
        <xdr:cNvPr id="362" name="直線コネクタ 361"/>
        <xdr:cNvCxnSpPr/>
      </xdr:nvCxnSpPr>
      <xdr:spPr>
        <a:xfrm>
          <a:off x="6972300" y="10057399"/>
          <a:ext cx="8890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48056</xdr:rowOff>
    </xdr:from>
    <xdr:ext cx="534377" cy="259045"/>
    <xdr:sp macro="" textlink="">
      <xdr:nvSpPr>
        <xdr:cNvPr id="364" name="テキスト ボックス 363"/>
        <xdr:cNvSpPr txBox="1"/>
      </xdr:nvSpPr>
      <xdr:spPr>
        <a:xfrm>
          <a:off x="7594111" y="98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22072</xdr:rowOff>
    </xdr:from>
    <xdr:ext cx="534377" cy="259045"/>
    <xdr:sp macro="" textlink="">
      <xdr:nvSpPr>
        <xdr:cNvPr id="366" name="テキスト ボックス 365"/>
        <xdr:cNvSpPr txBox="1"/>
      </xdr:nvSpPr>
      <xdr:spPr>
        <a:xfrm>
          <a:off x="6705111" y="101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110256</xdr:rowOff>
    </xdr:from>
    <xdr:to>
      <xdr:col>55</xdr:col>
      <xdr:colOff>50800</xdr:colOff>
      <xdr:row>59</xdr:row>
      <xdr:rowOff>40406</xdr:rowOff>
    </xdr:to>
    <xdr:sp macro="" textlink="">
      <xdr:nvSpPr>
        <xdr:cNvPr id="372" name="楕円 371"/>
        <xdr:cNvSpPr/>
      </xdr:nvSpPr>
      <xdr:spPr>
        <a:xfrm>
          <a:off x="10426700" y="100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78725</xdr:rowOff>
    </xdr:from>
    <xdr:ext cx="534377" cy="259045"/>
    <xdr:sp macro="" textlink="">
      <xdr:nvSpPr>
        <xdr:cNvPr id="373" name="普通建設事業費該当値テキスト"/>
        <xdr:cNvSpPr txBox="1"/>
      </xdr:nvSpPr>
      <xdr:spPr>
        <a:xfrm>
          <a:off x="10528300" y="10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125170</xdr:rowOff>
    </xdr:from>
    <xdr:to>
      <xdr:col>50</xdr:col>
      <xdr:colOff>165100</xdr:colOff>
      <xdr:row>59</xdr:row>
      <xdr:rowOff>55320</xdr:rowOff>
    </xdr:to>
    <xdr:sp macro="" textlink="">
      <xdr:nvSpPr>
        <xdr:cNvPr id="374" name="楕円 373"/>
        <xdr:cNvSpPr/>
      </xdr:nvSpPr>
      <xdr:spPr>
        <a:xfrm>
          <a:off x="9588500" y="100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46447</xdr:rowOff>
    </xdr:from>
    <xdr:ext cx="534377" cy="259045"/>
    <xdr:sp macro="" textlink="">
      <xdr:nvSpPr>
        <xdr:cNvPr id="375" name="テキスト ボックス 374"/>
        <xdr:cNvSpPr txBox="1"/>
      </xdr:nvSpPr>
      <xdr:spPr>
        <a:xfrm>
          <a:off x="9372111" y="1016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125930</xdr:rowOff>
    </xdr:from>
    <xdr:to>
      <xdr:col>46</xdr:col>
      <xdr:colOff>38100</xdr:colOff>
      <xdr:row>59</xdr:row>
      <xdr:rowOff>56080</xdr:rowOff>
    </xdr:to>
    <xdr:sp macro="" textlink="">
      <xdr:nvSpPr>
        <xdr:cNvPr id="376" name="楕円 375"/>
        <xdr:cNvSpPr/>
      </xdr:nvSpPr>
      <xdr:spPr>
        <a:xfrm>
          <a:off x="8699500" y="1007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47207</xdr:rowOff>
    </xdr:from>
    <xdr:ext cx="534377" cy="259045"/>
    <xdr:sp macro="" textlink="">
      <xdr:nvSpPr>
        <xdr:cNvPr id="377" name="テキスト ボックス 376"/>
        <xdr:cNvSpPr txBox="1"/>
      </xdr:nvSpPr>
      <xdr:spPr>
        <a:xfrm>
          <a:off x="8483111" y="1016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112837</xdr:rowOff>
    </xdr:from>
    <xdr:to>
      <xdr:col>41</xdr:col>
      <xdr:colOff>101600</xdr:colOff>
      <xdr:row>59</xdr:row>
      <xdr:rowOff>42987</xdr:rowOff>
    </xdr:to>
    <xdr:sp macro="" textlink="">
      <xdr:nvSpPr>
        <xdr:cNvPr id="378" name="楕円 377"/>
        <xdr:cNvSpPr/>
      </xdr:nvSpPr>
      <xdr:spPr>
        <a:xfrm>
          <a:off x="7810500" y="1005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34114</xdr:rowOff>
    </xdr:from>
    <xdr:ext cx="534377" cy="259045"/>
    <xdr:sp macro="" textlink="">
      <xdr:nvSpPr>
        <xdr:cNvPr id="379" name="テキスト ボックス 378"/>
        <xdr:cNvSpPr txBox="1"/>
      </xdr:nvSpPr>
      <xdr:spPr>
        <a:xfrm>
          <a:off x="7594111" y="101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62499</xdr:rowOff>
    </xdr:from>
    <xdr:to>
      <xdr:col>36</xdr:col>
      <xdr:colOff>165100</xdr:colOff>
      <xdr:row>58</xdr:row>
      <xdr:rowOff>164099</xdr:rowOff>
    </xdr:to>
    <xdr:sp macro="" textlink="">
      <xdr:nvSpPr>
        <xdr:cNvPr id="380" name="楕円 379"/>
        <xdr:cNvSpPr/>
      </xdr:nvSpPr>
      <xdr:spPr>
        <a:xfrm>
          <a:off x="6921500" y="1000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9176</xdr:rowOff>
    </xdr:from>
    <xdr:ext cx="599010" cy="259045"/>
    <xdr:sp macro="" textlink="">
      <xdr:nvSpPr>
        <xdr:cNvPr id="381" name="テキスト ボックス 380"/>
        <xdr:cNvSpPr txBox="1"/>
      </xdr:nvSpPr>
      <xdr:spPr>
        <a:xfrm>
          <a:off x="6672795" y="978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93579</xdr:rowOff>
    </xdr:from>
    <xdr:to>
      <xdr:col>55</xdr:col>
      <xdr:colOff>0</xdr:colOff>
      <xdr:row>79</xdr:row>
      <xdr:rowOff>95548</xdr:rowOff>
    </xdr:to>
    <xdr:cxnSp macro="">
      <xdr:nvCxnSpPr>
        <xdr:cNvPr id="412" name="直線コネクタ 411"/>
        <xdr:cNvCxnSpPr/>
      </xdr:nvCxnSpPr>
      <xdr:spPr>
        <a:xfrm>
          <a:off x="9639300" y="13638129"/>
          <a:ext cx="8382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85009</xdr:rowOff>
    </xdr:from>
    <xdr:to>
      <xdr:col>50</xdr:col>
      <xdr:colOff>114300</xdr:colOff>
      <xdr:row>79</xdr:row>
      <xdr:rowOff>93579</xdr:rowOff>
    </xdr:to>
    <xdr:cxnSp macro="">
      <xdr:nvCxnSpPr>
        <xdr:cNvPr id="415" name="直線コネクタ 414"/>
        <xdr:cNvCxnSpPr/>
      </xdr:nvCxnSpPr>
      <xdr:spPr>
        <a:xfrm>
          <a:off x="8750300" y="13629559"/>
          <a:ext cx="889000" cy="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134245</xdr:rowOff>
    </xdr:from>
    <xdr:ext cx="534377" cy="259045"/>
    <xdr:sp macro="" textlink="">
      <xdr:nvSpPr>
        <xdr:cNvPr id="417" name="テキスト ボックス 416"/>
        <xdr:cNvSpPr txBox="1"/>
      </xdr:nvSpPr>
      <xdr:spPr>
        <a:xfrm>
          <a:off x="9372111" y="133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63274</xdr:rowOff>
    </xdr:from>
    <xdr:to>
      <xdr:col>45</xdr:col>
      <xdr:colOff>177800</xdr:colOff>
      <xdr:row>79</xdr:row>
      <xdr:rowOff>85009</xdr:rowOff>
    </xdr:to>
    <xdr:cxnSp macro="">
      <xdr:nvCxnSpPr>
        <xdr:cNvPr id="418" name="直線コネクタ 417"/>
        <xdr:cNvCxnSpPr/>
      </xdr:nvCxnSpPr>
      <xdr:spPr>
        <a:xfrm>
          <a:off x="7861300" y="13607824"/>
          <a:ext cx="889000" cy="2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114360</xdr:rowOff>
    </xdr:from>
    <xdr:ext cx="534377" cy="259045"/>
    <xdr:sp macro="" textlink="">
      <xdr:nvSpPr>
        <xdr:cNvPr id="420" name="テキスト ボックス 419"/>
        <xdr:cNvSpPr txBox="1"/>
      </xdr:nvSpPr>
      <xdr:spPr>
        <a:xfrm>
          <a:off x="8483111" y="13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127210</xdr:rowOff>
    </xdr:from>
    <xdr:ext cx="534377" cy="259045"/>
    <xdr:sp macro="" textlink="">
      <xdr:nvSpPr>
        <xdr:cNvPr id="422" name="テキスト ボックス 421"/>
        <xdr:cNvSpPr txBox="1"/>
      </xdr:nvSpPr>
      <xdr:spPr>
        <a:xfrm>
          <a:off x="7594111" y="133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44748</xdr:rowOff>
    </xdr:from>
    <xdr:to>
      <xdr:col>55</xdr:col>
      <xdr:colOff>50800</xdr:colOff>
      <xdr:row>79</xdr:row>
      <xdr:rowOff>146348</xdr:rowOff>
    </xdr:to>
    <xdr:sp macro="" textlink="">
      <xdr:nvSpPr>
        <xdr:cNvPr id="428" name="楕円 427"/>
        <xdr:cNvSpPr/>
      </xdr:nvSpPr>
      <xdr:spPr>
        <a:xfrm>
          <a:off x="10426700" y="135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3078</xdr:rowOff>
    </xdr:from>
    <xdr:ext cx="469744" cy="259045"/>
    <xdr:sp macro="" textlink="">
      <xdr:nvSpPr>
        <xdr:cNvPr id="429" name="普通建設事業費 （ うち新規整備　）該当値テキスト"/>
        <xdr:cNvSpPr txBox="1"/>
      </xdr:nvSpPr>
      <xdr:spPr>
        <a:xfrm>
          <a:off x="10528300" y="135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42779</xdr:rowOff>
    </xdr:from>
    <xdr:to>
      <xdr:col>50</xdr:col>
      <xdr:colOff>165100</xdr:colOff>
      <xdr:row>79</xdr:row>
      <xdr:rowOff>144379</xdr:rowOff>
    </xdr:to>
    <xdr:sp macro="" textlink="">
      <xdr:nvSpPr>
        <xdr:cNvPr id="430" name="楕円 429"/>
        <xdr:cNvSpPr/>
      </xdr:nvSpPr>
      <xdr:spPr>
        <a:xfrm>
          <a:off x="9588500" y="135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135506</xdr:rowOff>
    </xdr:from>
    <xdr:ext cx="469744" cy="259045"/>
    <xdr:sp macro="" textlink="">
      <xdr:nvSpPr>
        <xdr:cNvPr id="431" name="テキスト ボックス 430"/>
        <xdr:cNvSpPr txBox="1"/>
      </xdr:nvSpPr>
      <xdr:spPr>
        <a:xfrm>
          <a:off x="9404428" y="1368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34209</xdr:rowOff>
    </xdr:from>
    <xdr:to>
      <xdr:col>46</xdr:col>
      <xdr:colOff>38100</xdr:colOff>
      <xdr:row>79</xdr:row>
      <xdr:rowOff>135809</xdr:rowOff>
    </xdr:to>
    <xdr:sp macro="" textlink="">
      <xdr:nvSpPr>
        <xdr:cNvPr id="432" name="楕円 431"/>
        <xdr:cNvSpPr/>
      </xdr:nvSpPr>
      <xdr:spPr>
        <a:xfrm>
          <a:off x="8699500" y="135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126936</xdr:rowOff>
    </xdr:from>
    <xdr:ext cx="534377" cy="259045"/>
    <xdr:sp macro="" textlink="">
      <xdr:nvSpPr>
        <xdr:cNvPr id="433" name="テキスト ボックス 432"/>
        <xdr:cNvSpPr txBox="1"/>
      </xdr:nvSpPr>
      <xdr:spPr>
        <a:xfrm>
          <a:off x="8483111" y="136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12474</xdr:rowOff>
    </xdr:from>
    <xdr:to>
      <xdr:col>41</xdr:col>
      <xdr:colOff>101600</xdr:colOff>
      <xdr:row>79</xdr:row>
      <xdr:rowOff>114074</xdr:rowOff>
    </xdr:to>
    <xdr:sp macro="" textlink="">
      <xdr:nvSpPr>
        <xdr:cNvPr id="434" name="楕円 433"/>
        <xdr:cNvSpPr/>
      </xdr:nvSpPr>
      <xdr:spPr>
        <a:xfrm>
          <a:off x="7810500" y="135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105201</xdr:rowOff>
    </xdr:from>
    <xdr:ext cx="534377" cy="259045"/>
    <xdr:sp macro="" textlink="">
      <xdr:nvSpPr>
        <xdr:cNvPr id="435" name="テキスト ボックス 434"/>
        <xdr:cNvSpPr txBox="1"/>
      </xdr:nvSpPr>
      <xdr:spPr>
        <a:xfrm>
          <a:off x="7594111" y="1364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140255</xdr:rowOff>
    </xdr:from>
    <xdr:to>
      <xdr:col>55</xdr:col>
      <xdr:colOff>0</xdr:colOff>
      <xdr:row>96</xdr:row>
      <xdr:rowOff>56327</xdr:rowOff>
    </xdr:to>
    <xdr:cxnSp macro="">
      <xdr:nvCxnSpPr>
        <xdr:cNvPr id="466" name="直線コネクタ 465"/>
        <xdr:cNvCxnSpPr/>
      </xdr:nvCxnSpPr>
      <xdr:spPr>
        <a:xfrm flipV="1">
          <a:off x="9639300" y="16085105"/>
          <a:ext cx="838200" cy="43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142324</xdr:rowOff>
    </xdr:from>
    <xdr:ext cx="534377" cy="259045"/>
    <xdr:sp macro="" textlink="">
      <xdr:nvSpPr>
        <xdr:cNvPr id="467" name="普通建設事業費 （ うち更新整備　）平均値テキスト"/>
        <xdr:cNvSpPr txBox="1"/>
      </xdr:nvSpPr>
      <xdr:spPr>
        <a:xfrm>
          <a:off x="10528300" y="16258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56327</xdr:rowOff>
    </xdr:from>
    <xdr:to>
      <xdr:col>50</xdr:col>
      <xdr:colOff>114300</xdr:colOff>
      <xdr:row>96</xdr:row>
      <xdr:rowOff>122326</xdr:rowOff>
    </xdr:to>
    <xdr:cxnSp macro="">
      <xdr:nvCxnSpPr>
        <xdr:cNvPr id="469" name="直線コネクタ 468"/>
        <xdr:cNvCxnSpPr/>
      </xdr:nvCxnSpPr>
      <xdr:spPr>
        <a:xfrm flipV="1">
          <a:off x="8750300" y="16515527"/>
          <a:ext cx="889000" cy="6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104753</xdr:rowOff>
    </xdr:from>
    <xdr:ext cx="534377" cy="259045"/>
    <xdr:sp macro="" textlink="">
      <xdr:nvSpPr>
        <xdr:cNvPr id="471" name="テキスト ボックス 470"/>
        <xdr:cNvSpPr txBox="1"/>
      </xdr:nvSpPr>
      <xdr:spPr>
        <a:xfrm>
          <a:off x="9372111" y="165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122326</xdr:rowOff>
    </xdr:from>
    <xdr:to>
      <xdr:col>45</xdr:col>
      <xdr:colOff>177800</xdr:colOff>
      <xdr:row>97</xdr:row>
      <xdr:rowOff>44259</xdr:rowOff>
    </xdr:to>
    <xdr:cxnSp macro="">
      <xdr:nvCxnSpPr>
        <xdr:cNvPr id="472" name="直線コネクタ 471"/>
        <xdr:cNvCxnSpPr/>
      </xdr:nvCxnSpPr>
      <xdr:spPr>
        <a:xfrm flipV="1">
          <a:off x="7861300" y="16581526"/>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90905</xdr:rowOff>
    </xdr:from>
    <xdr:ext cx="534377" cy="259045"/>
    <xdr:sp macro="" textlink="">
      <xdr:nvSpPr>
        <xdr:cNvPr id="474" name="テキスト ボックス 473"/>
        <xdr:cNvSpPr txBox="1"/>
      </xdr:nvSpPr>
      <xdr:spPr>
        <a:xfrm>
          <a:off x="8483111" y="167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129466</xdr:rowOff>
    </xdr:from>
    <xdr:ext cx="534377" cy="259045"/>
    <xdr:sp macro="" textlink="">
      <xdr:nvSpPr>
        <xdr:cNvPr id="476" name="テキスト ボックス 475"/>
        <xdr:cNvSpPr txBox="1"/>
      </xdr:nvSpPr>
      <xdr:spPr>
        <a:xfrm>
          <a:off x="7594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89455</xdr:rowOff>
    </xdr:from>
    <xdr:to>
      <xdr:col>55</xdr:col>
      <xdr:colOff>50800</xdr:colOff>
      <xdr:row>94</xdr:row>
      <xdr:rowOff>19605</xdr:rowOff>
    </xdr:to>
    <xdr:sp macro="" textlink="">
      <xdr:nvSpPr>
        <xdr:cNvPr id="482" name="楕円 481"/>
        <xdr:cNvSpPr/>
      </xdr:nvSpPr>
      <xdr:spPr>
        <a:xfrm>
          <a:off x="10426700" y="160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112332</xdr:rowOff>
    </xdr:from>
    <xdr:ext cx="534377" cy="259045"/>
    <xdr:sp macro="" textlink="">
      <xdr:nvSpPr>
        <xdr:cNvPr id="483" name="普通建設事業費 （ うち更新整備　）該当値テキスト"/>
        <xdr:cNvSpPr txBox="1"/>
      </xdr:nvSpPr>
      <xdr:spPr>
        <a:xfrm>
          <a:off x="10528300" y="1588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5527</xdr:rowOff>
    </xdr:from>
    <xdr:to>
      <xdr:col>50</xdr:col>
      <xdr:colOff>165100</xdr:colOff>
      <xdr:row>96</xdr:row>
      <xdr:rowOff>107127</xdr:rowOff>
    </xdr:to>
    <xdr:sp macro="" textlink="">
      <xdr:nvSpPr>
        <xdr:cNvPr id="484" name="楕円 483"/>
        <xdr:cNvSpPr/>
      </xdr:nvSpPr>
      <xdr:spPr>
        <a:xfrm>
          <a:off x="9588500" y="164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123654</xdr:rowOff>
    </xdr:from>
    <xdr:ext cx="534377" cy="259045"/>
    <xdr:sp macro="" textlink="">
      <xdr:nvSpPr>
        <xdr:cNvPr id="485" name="テキスト ボックス 484"/>
        <xdr:cNvSpPr txBox="1"/>
      </xdr:nvSpPr>
      <xdr:spPr>
        <a:xfrm>
          <a:off x="9372111" y="1623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71526</xdr:rowOff>
    </xdr:from>
    <xdr:to>
      <xdr:col>46</xdr:col>
      <xdr:colOff>38100</xdr:colOff>
      <xdr:row>97</xdr:row>
      <xdr:rowOff>1676</xdr:rowOff>
    </xdr:to>
    <xdr:sp macro="" textlink="">
      <xdr:nvSpPr>
        <xdr:cNvPr id="486" name="楕円 485"/>
        <xdr:cNvSpPr/>
      </xdr:nvSpPr>
      <xdr:spPr>
        <a:xfrm>
          <a:off x="8699500" y="165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18203</xdr:rowOff>
    </xdr:from>
    <xdr:ext cx="534377" cy="259045"/>
    <xdr:sp macro="" textlink="">
      <xdr:nvSpPr>
        <xdr:cNvPr id="487" name="テキスト ボックス 486"/>
        <xdr:cNvSpPr txBox="1"/>
      </xdr:nvSpPr>
      <xdr:spPr>
        <a:xfrm>
          <a:off x="8483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164909</xdr:rowOff>
    </xdr:from>
    <xdr:to>
      <xdr:col>41</xdr:col>
      <xdr:colOff>101600</xdr:colOff>
      <xdr:row>97</xdr:row>
      <xdr:rowOff>95059</xdr:rowOff>
    </xdr:to>
    <xdr:sp macro="" textlink="">
      <xdr:nvSpPr>
        <xdr:cNvPr id="488" name="楕円 487"/>
        <xdr:cNvSpPr/>
      </xdr:nvSpPr>
      <xdr:spPr>
        <a:xfrm>
          <a:off x="7810500" y="166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86186</xdr:rowOff>
    </xdr:from>
    <xdr:ext cx="534377" cy="259045"/>
    <xdr:sp macro="" textlink="">
      <xdr:nvSpPr>
        <xdr:cNvPr id="489" name="テキスト ボックス 488"/>
        <xdr:cNvSpPr txBox="1"/>
      </xdr:nvSpPr>
      <xdr:spPr>
        <a:xfrm>
          <a:off x="7594111" y="167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29922</xdr:rowOff>
    </xdr:from>
    <xdr:ext cx="469744" cy="259045"/>
    <xdr:sp macro="" textlink="">
      <xdr:nvSpPr>
        <xdr:cNvPr id="524" name="テキスト ボックス 523"/>
        <xdr:cNvSpPr txBox="1"/>
      </xdr:nvSpPr>
      <xdr:spPr>
        <a:xfrm>
          <a:off x="14357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139688</xdr:rowOff>
    </xdr:from>
    <xdr:to>
      <xdr:col>71</xdr:col>
      <xdr:colOff>177800</xdr:colOff>
      <xdr:row>38</xdr:row>
      <xdr:rowOff>139700</xdr:rowOff>
    </xdr:to>
    <xdr:cxnSp macro="">
      <xdr:nvCxnSpPr>
        <xdr:cNvPr id="525" name="直線コネクタ 524"/>
        <xdr:cNvCxnSpPr/>
      </xdr:nvCxnSpPr>
      <xdr:spPr>
        <a:xfrm>
          <a:off x="12814300" y="66547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7" name="テキスト ボックス 526"/>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29" name="テキスト ボックス 528"/>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249299" cy="259045"/>
    <xdr:sp macro="" textlink="">
      <xdr:nvSpPr>
        <xdr:cNvPr id="536" name="災害復旧事業費該当値テキスト"/>
        <xdr:cNvSpPr txBox="1"/>
      </xdr:nvSpPr>
      <xdr:spPr>
        <a:xfrm>
          <a:off x="16370300" y="6576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88888</xdr:rowOff>
    </xdr:from>
    <xdr:to>
      <xdr:col>67</xdr:col>
      <xdr:colOff>101600</xdr:colOff>
      <xdr:row>39</xdr:row>
      <xdr:rowOff>19038</xdr:rowOff>
    </xdr:to>
    <xdr:sp macro="" textlink="">
      <xdr:nvSpPr>
        <xdr:cNvPr id="543" name="楕円 542"/>
        <xdr:cNvSpPr/>
      </xdr:nvSpPr>
      <xdr:spPr>
        <a:xfrm>
          <a:off x="12763500" y="66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10165</xdr:rowOff>
    </xdr:from>
    <xdr:ext cx="249299" cy="259045"/>
    <xdr:sp macro="" textlink="">
      <xdr:nvSpPr>
        <xdr:cNvPr id="544" name="テキスト ボックス 543"/>
        <xdr:cNvSpPr txBox="1"/>
      </xdr:nvSpPr>
      <xdr:spPr>
        <a:xfrm>
          <a:off x="12689650" y="66967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140473</xdr:rowOff>
    </xdr:from>
    <xdr:to>
      <xdr:col>85</xdr:col>
      <xdr:colOff>127000</xdr:colOff>
      <xdr:row>76</xdr:row>
      <xdr:rowOff>6851</xdr:rowOff>
    </xdr:to>
    <xdr:cxnSp macro="">
      <xdr:nvCxnSpPr>
        <xdr:cNvPr id="624" name="直線コネクタ 623"/>
        <xdr:cNvCxnSpPr/>
      </xdr:nvCxnSpPr>
      <xdr:spPr>
        <a:xfrm>
          <a:off x="15481300" y="12999223"/>
          <a:ext cx="838200" cy="3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18094</xdr:rowOff>
    </xdr:from>
    <xdr:ext cx="534377" cy="259045"/>
    <xdr:sp macro="" textlink="">
      <xdr:nvSpPr>
        <xdr:cNvPr id="625" name="公債費平均値テキスト"/>
        <xdr:cNvSpPr txBox="1"/>
      </xdr:nvSpPr>
      <xdr:spPr>
        <a:xfrm>
          <a:off x="16370300" y="1270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100816</xdr:rowOff>
    </xdr:from>
    <xdr:to>
      <xdr:col>81</xdr:col>
      <xdr:colOff>50800</xdr:colOff>
      <xdr:row>75</xdr:row>
      <xdr:rowOff>140473</xdr:rowOff>
    </xdr:to>
    <xdr:cxnSp macro="">
      <xdr:nvCxnSpPr>
        <xdr:cNvPr id="627" name="直線コネクタ 626"/>
        <xdr:cNvCxnSpPr/>
      </xdr:nvCxnSpPr>
      <xdr:spPr>
        <a:xfrm>
          <a:off x="14592300" y="12959566"/>
          <a:ext cx="889000" cy="3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138567</xdr:rowOff>
    </xdr:from>
    <xdr:ext cx="534377" cy="259045"/>
    <xdr:sp macro="" textlink="">
      <xdr:nvSpPr>
        <xdr:cNvPr id="629" name="テキスト ボックス 628"/>
        <xdr:cNvSpPr txBox="1"/>
      </xdr:nvSpPr>
      <xdr:spPr>
        <a:xfrm>
          <a:off x="15214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93849</xdr:rowOff>
    </xdr:from>
    <xdr:to>
      <xdr:col>76</xdr:col>
      <xdr:colOff>114300</xdr:colOff>
      <xdr:row>75</xdr:row>
      <xdr:rowOff>100816</xdr:rowOff>
    </xdr:to>
    <xdr:cxnSp macro="">
      <xdr:nvCxnSpPr>
        <xdr:cNvPr id="630" name="直線コネクタ 629"/>
        <xdr:cNvCxnSpPr/>
      </xdr:nvCxnSpPr>
      <xdr:spPr>
        <a:xfrm>
          <a:off x="13703300" y="12952599"/>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132394</xdr:rowOff>
    </xdr:from>
    <xdr:ext cx="534377" cy="259045"/>
    <xdr:sp macro="" textlink="">
      <xdr:nvSpPr>
        <xdr:cNvPr id="632" name="テキスト ボックス 631"/>
        <xdr:cNvSpPr txBox="1"/>
      </xdr:nvSpPr>
      <xdr:spPr>
        <a:xfrm>
          <a:off x="14325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91030</xdr:rowOff>
    </xdr:from>
    <xdr:to>
      <xdr:col>71</xdr:col>
      <xdr:colOff>177800</xdr:colOff>
      <xdr:row>75</xdr:row>
      <xdr:rowOff>93849</xdr:rowOff>
    </xdr:to>
    <xdr:cxnSp macro="">
      <xdr:nvCxnSpPr>
        <xdr:cNvPr id="633" name="直線コネクタ 632"/>
        <xdr:cNvCxnSpPr/>
      </xdr:nvCxnSpPr>
      <xdr:spPr>
        <a:xfrm>
          <a:off x="12814300" y="12949780"/>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148396</xdr:rowOff>
    </xdr:from>
    <xdr:ext cx="534377" cy="259045"/>
    <xdr:sp macro="" textlink="">
      <xdr:nvSpPr>
        <xdr:cNvPr id="635" name="テキスト ボックス 634"/>
        <xdr:cNvSpPr txBox="1"/>
      </xdr:nvSpPr>
      <xdr:spPr>
        <a:xfrm>
          <a:off x="13436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154591</xdr:rowOff>
    </xdr:from>
    <xdr:ext cx="534377" cy="259045"/>
    <xdr:sp macro="" textlink="">
      <xdr:nvSpPr>
        <xdr:cNvPr id="637" name="テキスト ボックス 636"/>
        <xdr:cNvSpPr txBox="1"/>
      </xdr:nvSpPr>
      <xdr:spPr>
        <a:xfrm>
          <a:off x="12547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127501</xdr:rowOff>
    </xdr:from>
    <xdr:to>
      <xdr:col>85</xdr:col>
      <xdr:colOff>177800</xdr:colOff>
      <xdr:row>76</xdr:row>
      <xdr:rowOff>57651</xdr:rowOff>
    </xdr:to>
    <xdr:sp macro="" textlink="">
      <xdr:nvSpPr>
        <xdr:cNvPr id="643" name="楕円 642"/>
        <xdr:cNvSpPr/>
      </xdr:nvSpPr>
      <xdr:spPr>
        <a:xfrm>
          <a:off x="16268700" y="129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105928</xdr:rowOff>
    </xdr:from>
    <xdr:ext cx="534377" cy="259045"/>
    <xdr:sp macro="" textlink="">
      <xdr:nvSpPr>
        <xdr:cNvPr id="644" name="公債費該当値テキスト"/>
        <xdr:cNvSpPr txBox="1"/>
      </xdr:nvSpPr>
      <xdr:spPr>
        <a:xfrm>
          <a:off x="16370300" y="1296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89673</xdr:rowOff>
    </xdr:from>
    <xdr:to>
      <xdr:col>81</xdr:col>
      <xdr:colOff>101600</xdr:colOff>
      <xdr:row>76</xdr:row>
      <xdr:rowOff>19822</xdr:rowOff>
    </xdr:to>
    <xdr:sp macro="" textlink="">
      <xdr:nvSpPr>
        <xdr:cNvPr id="645" name="楕円 644"/>
        <xdr:cNvSpPr/>
      </xdr:nvSpPr>
      <xdr:spPr>
        <a:xfrm>
          <a:off x="15430500" y="12948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10951</xdr:rowOff>
    </xdr:from>
    <xdr:ext cx="534377" cy="259045"/>
    <xdr:sp macro="" textlink="">
      <xdr:nvSpPr>
        <xdr:cNvPr id="646" name="テキスト ボックス 645"/>
        <xdr:cNvSpPr txBox="1"/>
      </xdr:nvSpPr>
      <xdr:spPr>
        <a:xfrm>
          <a:off x="15214111" y="130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50016</xdr:rowOff>
    </xdr:from>
    <xdr:to>
      <xdr:col>76</xdr:col>
      <xdr:colOff>165100</xdr:colOff>
      <xdr:row>75</xdr:row>
      <xdr:rowOff>151616</xdr:rowOff>
    </xdr:to>
    <xdr:sp macro="" textlink="">
      <xdr:nvSpPr>
        <xdr:cNvPr id="647" name="楕円 646"/>
        <xdr:cNvSpPr/>
      </xdr:nvSpPr>
      <xdr:spPr>
        <a:xfrm>
          <a:off x="14541500" y="1290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142743</xdr:rowOff>
    </xdr:from>
    <xdr:ext cx="534377" cy="259045"/>
    <xdr:sp macro="" textlink="">
      <xdr:nvSpPr>
        <xdr:cNvPr id="648" name="テキスト ボックス 647"/>
        <xdr:cNvSpPr txBox="1"/>
      </xdr:nvSpPr>
      <xdr:spPr>
        <a:xfrm>
          <a:off x="14325111" y="130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43049</xdr:rowOff>
    </xdr:from>
    <xdr:to>
      <xdr:col>72</xdr:col>
      <xdr:colOff>38100</xdr:colOff>
      <xdr:row>75</xdr:row>
      <xdr:rowOff>144649</xdr:rowOff>
    </xdr:to>
    <xdr:sp macro="" textlink="">
      <xdr:nvSpPr>
        <xdr:cNvPr id="649" name="楕円 648"/>
        <xdr:cNvSpPr/>
      </xdr:nvSpPr>
      <xdr:spPr>
        <a:xfrm>
          <a:off x="13652500" y="1290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135777</xdr:rowOff>
    </xdr:from>
    <xdr:ext cx="534377" cy="259045"/>
    <xdr:sp macro="" textlink="">
      <xdr:nvSpPr>
        <xdr:cNvPr id="650" name="テキスト ボックス 649"/>
        <xdr:cNvSpPr txBox="1"/>
      </xdr:nvSpPr>
      <xdr:spPr>
        <a:xfrm>
          <a:off x="13436111" y="1299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40230</xdr:rowOff>
    </xdr:from>
    <xdr:to>
      <xdr:col>67</xdr:col>
      <xdr:colOff>101600</xdr:colOff>
      <xdr:row>75</xdr:row>
      <xdr:rowOff>141830</xdr:rowOff>
    </xdr:to>
    <xdr:sp macro="" textlink="">
      <xdr:nvSpPr>
        <xdr:cNvPr id="651" name="楕円 650"/>
        <xdr:cNvSpPr/>
      </xdr:nvSpPr>
      <xdr:spPr>
        <a:xfrm>
          <a:off x="12763500" y="128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132957</xdr:rowOff>
    </xdr:from>
    <xdr:ext cx="534377" cy="259045"/>
    <xdr:sp macro="" textlink="">
      <xdr:nvSpPr>
        <xdr:cNvPr id="652" name="テキスト ボックス 651"/>
        <xdr:cNvSpPr txBox="1"/>
      </xdr:nvSpPr>
      <xdr:spPr>
        <a:xfrm>
          <a:off x="12547111" y="129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36370</xdr:rowOff>
    </xdr:from>
    <xdr:to>
      <xdr:col>85</xdr:col>
      <xdr:colOff>127000</xdr:colOff>
      <xdr:row>99</xdr:row>
      <xdr:rowOff>36691</xdr:rowOff>
    </xdr:to>
    <xdr:cxnSp macro="">
      <xdr:nvCxnSpPr>
        <xdr:cNvPr id="681" name="直線コネクタ 680"/>
        <xdr:cNvCxnSpPr/>
      </xdr:nvCxnSpPr>
      <xdr:spPr>
        <a:xfrm>
          <a:off x="15481300" y="17009920"/>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2"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34954</xdr:rowOff>
    </xdr:from>
    <xdr:to>
      <xdr:col>81</xdr:col>
      <xdr:colOff>50800</xdr:colOff>
      <xdr:row>99</xdr:row>
      <xdr:rowOff>36370</xdr:rowOff>
    </xdr:to>
    <xdr:cxnSp macro="">
      <xdr:nvCxnSpPr>
        <xdr:cNvPr id="684" name="直線コネクタ 683"/>
        <xdr:cNvCxnSpPr/>
      </xdr:nvCxnSpPr>
      <xdr:spPr>
        <a:xfrm>
          <a:off x="14592300" y="17008504"/>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6" name="テキスト ボックス 685"/>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29925</xdr:rowOff>
    </xdr:from>
    <xdr:to>
      <xdr:col>76</xdr:col>
      <xdr:colOff>114300</xdr:colOff>
      <xdr:row>99</xdr:row>
      <xdr:rowOff>34954</xdr:rowOff>
    </xdr:to>
    <xdr:cxnSp macro="">
      <xdr:nvCxnSpPr>
        <xdr:cNvPr id="687" name="直線コネクタ 686"/>
        <xdr:cNvCxnSpPr/>
      </xdr:nvCxnSpPr>
      <xdr:spPr>
        <a:xfrm>
          <a:off x="13703300" y="1700347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89" name="テキスト ボックス 688"/>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19898</xdr:rowOff>
    </xdr:from>
    <xdr:to>
      <xdr:col>71</xdr:col>
      <xdr:colOff>177800</xdr:colOff>
      <xdr:row>99</xdr:row>
      <xdr:rowOff>29925</xdr:rowOff>
    </xdr:to>
    <xdr:cxnSp macro="">
      <xdr:nvCxnSpPr>
        <xdr:cNvPr id="690" name="直線コネクタ 689"/>
        <xdr:cNvCxnSpPr/>
      </xdr:nvCxnSpPr>
      <xdr:spPr>
        <a:xfrm>
          <a:off x="12814300" y="16993448"/>
          <a:ext cx="889000"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76109</xdr:rowOff>
    </xdr:from>
    <xdr:ext cx="534377" cy="259045"/>
    <xdr:sp macro="" textlink="">
      <xdr:nvSpPr>
        <xdr:cNvPr id="692" name="テキスト ボックス 691"/>
        <xdr:cNvSpPr txBox="1"/>
      </xdr:nvSpPr>
      <xdr:spPr>
        <a:xfrm>
          <a:off x="13436111" y="170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68922</xdr:rowOff>
    </xdr:from>
    <xdr:ext cx="534377" cy="259045"/>
    <xdr:sp macro="" textlink="">
      <xdr:nvSpPr>
        <xdr:cNvPr id="694" name="テキスト ボックス 693"/>
        <xdr:cNvSpPr txBox="1"/>
      </xdr:nvSpPr>
      <xdr:spPr>
        <a:xfrm>
          <a:off x="12547111" y="170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157341</xdr:rowOff>
    </xdr:from>
    <xdr:to>
      <xdr:col>85</xdr:col>
      <xdr:colOff>177800</xdr:colOff>
      <xdr:row>99</xdr:row>
      <xdr:rowOff>87491</xdr:rowOff>
    </xdr:to>
    <xdr:sp macro="" textlink="">
      <xdr:nvSpPr>
        <xdr:cNvPr id="700" name="楕円 699"/>
        <xdr:cNvSpPr/>
      </xdr:nvSpPr>
      <xdr:spPr>
        <a:xfrm>
          <a:off x="16268700" y="169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124967</xdr:rowOff>
    </xdr:from>
    <xdr:ext cx="534377" cy="259045"/>
    <xdr:sp macro="" textlink="">
      <xdr:nvSpPr>
        <xdr:cNvPr id="701" name="積立金該当値テキスト"/>
        <xdr:cNvSpPr txBox="1"/>
      </xdr:nvSpPr>
      <xdr:spPr>
        <a:xfrm>
          <a:off x="16370300" y="169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157020</xdr:rowOff>
    </xdr:from>
    <xdr:to>
      <xdr:col>81</xdr:col>
      <xdr:colOff>101600</xdr:colOff>
      <xdr:row>99</xdr:row>
      <xdr:rowOff>87170</xdr:rowOff>
    </xdr:to>
    <xdr:sp macro="" textlink="">
      <xdr:nvSpPr>
        <xdr:cNvPr id="702" name="楕円 701"/>
        <xdr:cNvSpPr/>
      </xdr:nvSpPr>
      <xdr:spPr>
        <a:xfrm>
          <a:off x="15430500" y="169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78297</xdr:rowOff>
    </xdr:from>
    <xdr:ext cx="534377" cy="259045"/>
    <xdr:sp macro="" textlink="">
      <xdr:nvSpPr>
        <xdr:cNvPr id="703" name="テキスト ボックス 702"/>
        <xdr:cNvSpPr txBox="1"/>
      </xdr:nvSpPr>
      <xdr:spPr>
        <a:xfrm>
          <a:off x="15214111" y="170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155604</xdr:rowOff>
    </xdr:from>
    <xdr:to>
      <xdr:col>76</xdr:col>
      <xdr:colOff>165100</xdr:colOff>
      <xdr:row>99</xdr:row>
      <xdr:rowOff>85754</xdr:rowOff>
    </xdr:to>
    <xdr:sp macro="" textlink="">
      <xdr:nvSpPr>
        <xdr:cNvPr id="704" name="楕円 703"/>
        <xdr:cNvSpPr/>
      </xdr:nvSpPr>
      <xdr:spPr>
        <a:xfrm>
          <a:off x="14541500" y="1695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76881</xdr:rowOff>
    </xdr:from>
    <xdr:ext cx="534377" cy="259045"/>
    <xdr:sp macro="" textlink="">
      <xdr:nvSpPr>
        <xdr:cNvPr id="705" name="テキスト ボックス 704"/>
        <xdr:cNvSpPr txBox="1"/>
      </xdr:nvSpPr>
      <xdr:spPr>
        <a:xfrm>
          <a:off x="14325111" y="1705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150575</xdr:rowOff>
    </xdr:from>
    <xdr:to>
      <xdr:col>72</xdr:col>
      <xdr:colOff>38100</xdr:colOff>
      <xdr:row>99</xdr:row>
      <xdr:rowOff>80725</xdr:rowOff>
    </xdr:to>
    <xdr:sp macro="" textlink="">
      <xdr:nvSpPr>
        <xdr:cNvPr id="706" name="楕円 705"/>
        <xdr:cNvSpPr/>
      </xdr:nvSpPr>
      <xdr:spPr>
        <a:xfrm>
          <a:off x="13652500" y="169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97252</xdr:rowOff>
    </xdr:from>
    <xdr:ext cx="534377" cy="259045"/>
    <xdr:sp macro="" textlink="">
      <xdr:nvSpPr>
        <xdr:cNvPr id="707" name="テキスト ボックス 706"/>
        <xdr:cNvSpPr txBox="1"/>
      </xdr:nvSpPr>
      <xdr:spPr>
        <a:xfrm>
          <a:off x="13436111" y="1672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140548</xdr:rowOff>
    </xdr:from>
    <xdr:to>
      <xdr:col>67</xdr:col>
      <xdr:colOff>101600</xdr:colOff>
      <xdr:row>99</xdr:row>
      <xdr:rowOff>70698</xdr:rowOff>
    </xdr:to>
    <xdr:sp macro="" textlink="">
      <xdr:nvSpPr>
        <xdr:cNvPr id="708" name="楕円 707"/>
        <xdr:cNvSpPr/>
      </xdr:nvSpPr>
      <xdr:spPr>
        <a:xfrm>
          <a:off x="12763500" y="1694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87225</xdr:rowOff>
    </xdr:from>
    <xdr:ext cx="534377" cy="259045"/>
    <xdr:sp macro="" textlink="">
      <xdr:nvSpPr>
        <xdr:cNvPr id="709" name="テキスト ボックス 708"/>
        <xdr:cNvSpPr txBox="1"/>
      </xdr:nvSpPr>
      <xdr:spPr>
        <a:xfrm>
          <a:off x="12547111" y="167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1" name="直線コネクタ 730"/>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4"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5" name="直線コネクタ 734"/>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154376</xdr:rowOff>
    </xdr:from>
    <xdr:to>
      <xdr:col>116</xdr:col>
      <xdr:colOff>63500</xdr:colOff>
      <xdr:row>37</xdr:row>
      <xdr:rowOff>22702</xdr:rowOff>
    </xdr:to>
    <xdr:cxnSp macro="">
      <xdr:nvCxnSpPr>
        <xdr:cNvPr id="736" name="直線コネクタ 735"/>
        <xdr:cNvCxnSpPr/>
      </xdr:nvCxnSpPr>
      <xdr:spPr>
        <a:xfrm>
          <a:off x="21323300" y="6326576"/>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102211</xdr:rowOff>
    </xdr:from>
    <xdr:ext cx="469744" cy="259045"/>
    <xdr:sp macro="" textlink="">
      <xdr:nvSpPr>
        <xdr:cNvPr id="737" name="投資及び出資金平均値テキスト"/>
        <xdr:cNvSpPr txBox="1"/>
      </xdr:nvSpPr>
      <xdr:spPr>
        <a:xfrm>
          <a:off x="22212300" y="6445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8" name="フローチャート: 判断 737"/>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34498</xdr:rowOff>
    </xdr:from>
    <xdr:to>
      <xdr:col>111</xdr:col>
      <xdr:colOff>177800</xdr:colOff>
      <xdr:row>36</xdr:row>
      <xdr:rowOff>154376</xdr:rowOff>
    </xdr:to>
    <xdr:cxnSp macro="">
      <xdr:nvCxnSpPr>
        <xdr:cNvPr id="739" name="直線コネクタ 738"/>
        <xdr:cNvCxnSpPr/>
      </xdr:nvCxnSpPr>
      <xdr:spPr>
        <a:xfrm>
          <a:off x="20434300" y="5177998"/>
          <a:ext cx="889000" cy="11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0" name="フローチャート: 判断 739"/>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23207</xdr:rowOff>
    </xdr:from>
    <xdr:ext cx="469744" cy="259045"/>
    <xdr:sp macro="" textlink="">
      <xdr:nvSpPr>
        <xdr:cNvPr id="741" name="テキスト ボックス 740"/>
        <xdr:cNvSpPr txBox="1"/>
      </xdr:nvSpPr>
      <xdr:spPr>
        <a:xfrm>
          <a:off x="21088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34498</xdr:rowOff>
    </xdr:from>
    <xdr:to>
      <xdr:col>107</xdr:col>
      <xdr:colOff>50800</xdr:colOff>
      <xdr:row>31</xdr:row>
      <xdr:rowOff>159680</xdr:rowOff>
    </xdr:to>
    <xdr:cxnSp macro="">
      <xdr:nvCxnSpPr>
        <xdr:cNvPr id="742" name="直線コネクタ 741"/>
        <xdr:cNvCxnSpPr/>
      </xdr:nvCxnSpPr>
      <xdr:spPr>
        <a:xfrm flipV="1">
          <a:off x="19545300" y="5177998"/>
          <a:ext cx="889000" cy="29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3" name="フローチャート: 判断 742"/>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52102</xdr:rowOff>
    </xdr:from>
    <xdr:ext cx="469744" cy="259045"/>
    <xdr:sp macro="" textlink="">
      <xdr:nvSpPr>
        <xdr:cNvPr id="744" name="テキスト ボックス 743"/>
        <xdr:cNvSpPr txBox="1"/>
      </xdr:nvSpPr>
      <xdr:spPr>
        <a:xfrm>
          <a:off x="20199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159680</xdr:rowOff>
    </xdr:from>
    <xdr:to>
      <xdr:col>102</xdr:col>
      <xdr:colOff>114300</xdr:colOff>
      <xdr:row>37</xdr:row>
      <xdr:rowOff>107239</xdr:rowOff>
    </xdr:to>
    <xdr:cxnSp macro="">
      <xdr:nvCxnSpPr>
        <xdr:cNvPr id="745" name="直線コネクタ 744"/>
        <xdr:cNvCxnSpPr/>
      </xdr:nvCxnSpPr>
      <xdr:spPr>
        <a:xfrm flipV="1">
          <a:off x="18656300" y="5474630"/>
          <a:ext cx="889000" cy="97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6" name="フローチャート: 判断 745"/>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53839</xdr:rowOff>
    </xdr:from>
    <xdr:ext cx="469744" cy="259045"/>
    <xdr:sp macro="" textlink="">
      <xdr:nvSpPr>
        <xdr:cNvPr id="747" name="テキスト ボックス 746"/>
        <xdr:cNvSpPr txBox="1"/>
      </xdr:nvSpPr>
      <xdr:spPr>
        <a:xfrm>
          <a:off x="19310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8" name="フローチャート: 判断 747"/>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79991</xdr:rowOff>
    </xdr:from>
    <xdr:ext cx="469744" cy="259045"/>
    <xdr:sp macro="" textlink="">
      <xdr:nvSpPr>
        <xdr:cNvPr id="749" name="テキスト ボックス 748"/>
        <xdr:cNvSpPr txBox="1"/>
      </xdr:nvSpPr>
      <xdr:spPr>
        <a:xfrm>
          <a:off x="18421428"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143352</xdr:rowOff>
    </xdr:from>
    <xdr:to>
      <xdr:col>116</xdr:col>
      <xdr:colOff>114300</xdr:colOff>
      <xdr:row>37</xdr:row>
      <xdr:rowOff>73502</xdr:rowOff>
    </xdr:to>
    <xdr:sp macro="" textlink="">
      <xdr:nvSpPr>
        <xdr:cNvPr id="755" name="楕円 754"/>
        <xdr:cNvSpPr/>
      </xdr:nvSpPr>
      <xdr:spPr>
        <a:xfrm>
          <a:off x="22110700" y="63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166229</xdr:rowOff>
    </xdr:from>
    <xdr:ext cx="469744" cy="259045"/>
    <xdr:sp macro="" textlink="">
      <xdr:nvSpPr>
        <xdr:cNvPr id="756" name="投資及び出資金該当値テキスト"/>
        <xdr:cNvSpPr txBox="1"/>
      </xdr:nvSpPr>
      <xdr:spPr>
        <a:xfrm>
          <a:off x="22212300" y="616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103576</xdr:rowOff>
    </xdr:from>
    <xdr:to>
      <xdr:col>112</xdr:col>
      <xdr:colOff>38100</xdr:colOff>
      <xdr:row>37</xdr:row>
      <xdr:rowOff>33726</xdr:rowOff>
    </xdr:to>
    <xdr:sp macro="" textlink="">
      <xdr:nvSpPr>
        <xdr:cNvPr id="757" name="楕円 756"/>
        <xdr:cNvSpPr/>
      </xdr:nvSpPr>
      <xdr:spPr>
        <a:xfrm>
          <a:off x="21272500" y="62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50253</xdr:rowOff>
    </xdr:from>
    <xdr:ext cx="469744" cy="259045"/>
    <xdr:sp macro="" textlink="">
      <xdr:nvSpPr>
        <xdr:cNvPr id="758" name="テキスト ボックス 757"/>
        <xdr:cNvSpPr txBox="1"/>
      </xdr:nvSpPr>
      <xdr:spPr>
        <a:xfrm>
          <a:off x="21088428" y="605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155148</xdr:rowOff>
    </xdr:from>
    <xdr:to>
      <xdr:col>107</xdr:col>
      <xdr:colOff>101600</xdr:colOff>
      <xdr:row>30</xdr:row>
      <xdr:rowOff>85298</xdr:rowOff>
    </xdr:to>
    <xdr:sp macro="" textlink="">
      <xdr:nvSpPr>
        <xdr:cNvPr id="759" name="楕円 758"/>
        <xdr:cNvSpPr/>
      </xdr:nvSpPr>
      <xdr:spPr>
        <a:xfrm>
          <a:off x="20383500" y="51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101825</xdr:rowOff>
    </xdr:from>
    <xdr:ext cx="534377" cy="259045"/>
    <xdr:sp macro="" textlink="">
      <xdr:nvSpPr>
        <xdr:cNvPr id="760" name="テキスト ボックス 759"/>
        <xdr:cNvSpPr txBox="1"/>
      </xdr:nvSpPr>
      <xdr:spPr>
        <a:xfrm>
          <a:off x="20167111" y="49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108880</xdr:rowOff>
    </xdr:from>
    <xdr:to>
      <xdr:col>102</xdr:col>
      <xdr:colOff>165100</xdr:colOff>
      <xdr:row>32</xdr:row>
      <xdr:rowOff>39030</xdr:rowOff>
    </xdr:to>
    <xdr:sp macro="" textlink="">
      <xdr:nvSpPr>
        <xdr:cNvPr id="761" name="楕円 760"/>
        <xdr:cNvSpPr/>
      </xdr:nvSpPr>
      <xdr:spPr>
        <a:xfrm>
          <a:off x="19494500" y="54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55557</xdr:rowOff>
    </xdr:from>
    <xdr:ext cx="534377" cy="259045"/>
    <xdr:sp macro="" textlink="">
      <xdr:nvSpPr>
        <xdr:cNvPr id="762" name="テキスト ボックス 761"/>
        <xdr:cNvSpPr txBox="1"/>
      </xdr:nvSpPr>
      <xdr:spPr>
        <a:xfrm>
          <a:off x="19278111" y="51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56439</xdr:rowOff>
    </xdr:from>
    <xdr:to>
      <xdr:col>98</xdr:col>
      <xdr:colOff>38100</xdr:colOff>
      <xdr:row>37</xdr:row>
      <xdr:rowOff>158039</xdr:rowOff>
    </xdr:to>
    <xdr:sp macro="" textlink="">
      <xdr:nvSpPr>
        <xdr:cNvPr id="763" name="楕円 762"/>
        <xdr:cNvSpPr/>
      </xdr:nvSpPr>
      <xdr:spPr>
        <a:xfrm>
          <a:off x="186055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3116</xdr:rowOff>
    </xdr:from>
    <xdr:ext cx="469744" cy="259045"/>
    <xdr:sp macro="" textlink="">
      <xdr:nvSpPr>
        <xdr:cNvPr id="764" name="テキスト ボックス 763"/>
        <xdr:cNvSpPr txBox="1"/>
      </xdr:nvSpPr>
      <xdr:spPr>
        <a:xfrm>
          <a:off x="18421428" y="61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6" name="直線コネクタ 785"/>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9"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0" name="直線コネクタ 789"/>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125801</xdr:rowOff>
    </xdr:from>
    <xdr:to>
      <xdr:col>116</xdr:col>
      <xdr:colOff>63500</xdr:colOff>
      <xdr:row>57</xdr:row>
      <xdr:rowOff>128019</xdr:rowOff>
    </xdr:to>
    <xdr:cxnSp macro="">
      <xdr:nvCxnSpPr>
        <xdr:cNvPr id="791" name="直線コネクタ 790"/>
        <xdr:cNvCxnSpPr/>
      </xdr:nvCxnSpPr>
      <xdr:spPr>
        <a:xfrm flipV="1">
          <a:off x="21323300" y="9898451"/>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2"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3" name="フローチャート: 判断 792"/>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128019</xdr:rowOff>
    </xdr:from>
    <xdr:to>
      <xdr:col>111</xdr:col>
      <xdr:colOff>177800</xdr:colOff>
      <xdr:row>57</xdr:row>
      <xdr:rowOff>130350</xdr:rowOff>
    </xdr:to>
    <xdr:cxnSp macro="">
      <xdr:nvCxnSpPr>
        <xdr:cNvPr id="794" name="直線コネクタ 793"/>
        <xdr:cNvCxnSpPr/>
      </xdr:nvCxnSpPr>
      <xdr:spPr>
        <a:xfrm flipV="1">
          <a:off x="20434300" y="9900669"/>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5" name="フローチャート: 判断 794"/>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83352</xdr:rowOff>
    </xdr:from>
    <xdr:ext cx="469744" cy="259045"/>
    <xdr:sp macro="" textlink="">
      <xdr:nvSpPr>
        <xdr:cNvPr id="796" name="テキスト ボックス 795"/>
        <xdr:cNvSpPr txBox="1"/>
      </xdr:nvSpPr>
      <xdr:spPr>
        <a:xfrm>
          <a:off x="21088428" y="1002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117069</xdr:rowOff>
    </xdr:from>
    <xdr:to>
      <xdr:col>107</xdr:col>
      <xdr:colOff>50800</xdr:colOff>
      <xdr:row>57</xdr:row>
      <xdr:rowOff>130350</xdr:rowOff>
    </xdr:to>
    <xdr:cxnSp macro="">
      <xdr:nvCxnSpPr>
        <xdr:cNvPr id="797" name="直線コネクタ 796"/>
        <xdr:cNvCxnSpPr/>
      </xdr:nvCxnSpPr>
      <xdr:spPr>
        <a:xfrm>
          <a:off x="19545300" y="9889719"/>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8" name="フローチャート: 判断 797"/>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799" name="テキスト ボックス 798"/>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104084</xdr:rowOff>
    </xdr:from>
    <xdr:to>
      <xdr:col>102</xdr:col>
      <xdr:colOff>114300</xdr:colOff>
      <xdr:row>57</xdr:row>
      <xdr:rowOff>117069</xdr:rowOff>
    </xdr:to>
    <xdr:cxnSp macro="">
      <xdr:nvCxnSpPr>
        <xdr:cNvPr id="800" name="直線コネクタ 799"/>
        <xdr:cNvCxnSpPr/>
      </xdr:nvCxnSpPr>
      <xdr:spPr>
        <a:xfrm>
          <a:off x="18656300" y="9876734"/>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1" name="フローチャート: 判断 800"/>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2" name="テキスト ボックス 801"/>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3" name="フローチャート: 判断 802"/>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44604</xdr:rowOff>
    </xdr:from>
    <xdr:ext cx="469744" cy="259045"/>
    <xdr:sp macro="" textlink="">
      <xdr:nvSpPr>
        <xdr:cNvPr id="804" name="テキスト ボックス 803"/>
        <xdr:cNvSpPr txBox="1"/>
      </xdr:nvSpPr>
      <xdr:spPr>
        <a:xfrm>
          <a:off x="18421428"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75001</xdr:rowOff>
    </xdr:from>
    <xdr:to>
      <xdr:col>116</xdr:col>
      <xdr:colOff>114300</xdr:colOff>
      <xdr:row>58</xdr:row>
      <xdr:rowOff>5151</xdr:rowOff>
    </xdr:to>
    <xdr:sp macro="" textlink="">
      <xdr:nvSpPr>
        <xdr:cNvPr id="810" name="楕円 809"/>
        <xdr:cNvSpPr/>
      </xdr:nvSpPr>
      <xdr:spPr>
        <a:xfrm>
          <a:off x="22110700" y="98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97878</xdr:rowOff>
    </xdr:from>
    <xdr:ext cx="469744" cy="259045"/>
    <xdr:sp macro="" textlink="">
      <xdr:nvSpPr>
        <xdr:cNvPr id="811" name="貸付金該当値テキスト"/>
        <xdr:cNvSpPr txBox="1"/>
      </xdr:nvSpPr>
      <xdr:spPr>
        <a:xfrm>
          <a:off x="22212300" y="969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77219</xdr:rowOff>
    </xdr:from>
    <xdr:to>
      <xdr:col>112</xdr:col>
      <xdr:colOff>38100</xdr:colOff>
      <xdr:row>58</xdr:row>
      <xdr:rowOff>7369</xdr:rowOff>
    </xdr:to>
    <xdr:sp macro="" textlink="">
      <xdr:nvSpPr>
        <xdr:cNvPr id="812" name="楕円 811"/>
        <xdr:cNvSpPr/>
      </xdr:nvSpPr>
      <xdr:spPr>
        <a:xfrm>
          <a:off x="21272500" y="984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23896</xdr:rowOff>
    </xdr:from>
    <xdr:ext cx="469744" cy="259045"/>
    <xdr:sp macro="" textlink="">
      <xdr:nvSpPr>
        <xdr:cNvPr id="813" name="テキスト ボックス 812"/>
        <xdr:cNvSpPr txBox="1"/>
      </xdr:nvSpPr>
      <xdr:spPr>
        <a:xfrm>
          <a:off x="21088428" y="962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79550</xdr:rowOff>
    </xdr:from>
    <xdr:to>
      <xdr:col>107</xdr:col>
      <xdr:colOff>101600</xdr:colOff>
      <xdr:row>58</xdr:row>
      <xdr:rowOff>9700</xdr:rowOff>
    </xdr:to>
    <xdr:sp macro="" textlink="">
      <xdr:nvSpPr>
        <xdr:cNvPr id="814" name="楕円 813"/>
        <xdr:cNvSpPr/>
      </xdr:nvSpPr>
      <xdr:spPr>
        <a:xfrm>
          <a:off x="20383500" y="985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26227</xdr:rowOff>
    </xdr:from>
    <xdr:ext cx="469744" cy="259045"/>
    <xdr:sp macro="" textlink="">
      <xdr:nvSpPr>
        <xdr:cNvPr id="815" name="テキスト ボックス 814"/>
        <xdr:cNvSpPr txBox="1"/>
      </xdr:nvSpPr>
      <xdr:spPr>
        <a:xfrm>
          <a:off x="20199428" y="96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66269</xdr:rowOff>
    </xdr:from>
    <xdr:to>
      <xdr:col>102</xdr:col>
      <xdr:colOff>165100</xdr:colOff>
      <xdr:row>57</xdr:row>
      <xdr:rowOff>167869</xdr:rowOff>
    </xdr:to>
    <xdr:sp macro="" textlink="">
      <xdr:nvSpPr>
        <xdr:cNvPr id="816" name="楕円 815"/>
        <xdr:cNvSpPr/>
      </xdr:nvSpPr>
      <xdr:spPr>
        <a:xfrm>
          <a:off x="19494500" y="98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12946</xdr:rowOff>
    </xdr:from>
    <xdr:ext cx="469744" cy="259045"/>
    <xdr:sp macro="" textlink="">
      <xdr:nvSpPr>
        <xdr:cNvPr id="817" name="テキスト ボックス 816"/>
        <xdr:cNvSpPr txBox="1"/>
      </xdr:nvSpPr>
      <xdr:spPr>
        <a:xfrm>
          <a:off x="19310428" y="961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53284</xdr:rowOff>
    </xdr:from>
    <xdr:to>
      <xdr:col>98</xdr:col>
      <xdr:colOff>38100</xdr:colOff>
      <xdr:row>57</xdr:row>
      <xdr:rowOff>154884</xdr:rowOff>
    </xdr:to>
    <xdr:sp macro="" textlink="">
      <xdr:nvSpPr>
        <xdr:cNvPr id="818" name="楕円 817"/>
        <xdr:cNvSpPr/>
      </xdr:nvSpPr>
      <xdr:spPr>
        <a:xfrm>
          <a:off x="18605500" y="98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171411</xdr:rowOff>
    </xdr:from>
    <xdr:ext cx="469744" cy="259045"/>
    <xdr:sp macro="" textlink="">
      <xdr:nvSpPr>
        <xdr:cNvPr id="819" name="テキスト ボックス 818"/>
        <xdr:cNvSpPr txBox="1"/>
      </xdr:nvSpPr>
      <xdr:spPr>
        <a:xfrm>
          <a:off x="18421428" y="960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2" name="直線コネクタ 841"/>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3"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4" name="直線コネクタ 843"/>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5"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6" name="直線コネクタ 845"/>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59279</xdr:rowOff>
    </xdr:from>
    <xdr:to>
      <xdr:col>116</xdr:col>
      <xdr:colOff>63500</xdr:colOff>
      <xdr:row>72</xdr:row>
      <xdr:rowOff>149392</xdr:rowOff>
    </xdr:to>
    <xdr:cxnSp macro="">
      <xdr:nvCxnSpPr>
        <xdr:cNvPr id="847" name="直線コネクタ 846"/>
        <xdr:cNvCxnSpPr/>
      </xdr:nvCxnSpPr>
      <xdr:spPr>
        <a:xfrm>
          <a:off x="21323300" y="12403679"/>
          <a:ext cx="838200" cy="9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125300</xdr:rowOff>
    </xdr:from>
    <xdr:ext cx="534377" cy="259045"/>
    <xdr:sp macro="" textlink="">
      <xdr:nvSpPr>
        <xdr:cNvPr id="848" name="繰出金平均値テキスト"/>
        <xdr:cNvSpPr txBox="1"/>
      </xdr:nvSpPr>
      <xdr:spPr>
        <a:xfrm>
          <a:off x="22212300" y="1264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49" name="フローチャート: 判断 848"/>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59279</xdr:rowOff>
    </xdr:from>
    <xdr:to>
      <xdr:col>111</xdr:col>
      <xdr:colOff>177800</xdr:colOff>
      <xdr:row>73</xdr:row>
      <xdr:rowOff>3454</xdr:rowOff>
    </xdr:to>
    <xdr:cxnSp macro="">
      <xdr:nvCxnSpPr>
        <xdr:cNvPr id="850" name="直線コネクタ 849"/>
        <xdr:cNvCxnSpPr/>
      </xdr:nvCxnSpPr>
      <xdr:spPr>
        <a:xfrm flipV="1">
          <a:off x="20434300" y="12403679"/>
          <a:ext cx="889000" cy="1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1" name="フローチャート: 判断 850"/>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39095</xdr:rowOff>
    </xdr:from>
    <xdr:ext cx="534377" cy="259045"/>
    <xdr:sp macro="" textlink="">
      <xdr:nvSpPr>
        <xdr:cNvPr id="852" name="テキスト ボックス 851"/>
        <xdr:cNvSpPr txBox="1"/>
      </xdr:nvSpPr>
      <xdr:spPr>
        <a:xfrm>
          <a:off x="21056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3454</xdr:rowOff>
    </xdr:from>
    <xdr:to>
      <xdr:col>107</xdr:col>
      <xdr:colOff>50800</xdr:colOff>
      <xdr:row>73</xdr:row>
      <xdr:rowOff>133779</xdr:rowOff>
    </xdr:to>
    <xdr:cxnSp macro="">
      <xdr:nvCxnSpPr>
        <xdr:cNvPr id="853" name="直線コネクタ 852"/>
        <xdr:cNvCxnSpPr/>
      </xdr:nvCxnSpPr>
      <xdr:spPr>
        <a:xfrm flipV="1">
          <a:off x="19545300" y="12519304"/>
          <a:ext cx="889000" cy="13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4" name="フローチャート: 判断 853"/>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114647</xdr:rowOff>
    </xdr:from>
    <xdr:ext cx="534377" cy="259045"/>
    <xdr:sp macro="" textlink="">
      <xdr:nvSpPr>
        <xdr:cNvPr id="855" name="テキスト ボックス 854"/>
        <xdr:cNvSpPr txBox="1"/>
      </xdr:nvSpPr>
      <xdr:spPr>
        <a:xfrm>
          <a:off x="20167111" y="126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126898</xdr:rowOff>
    </xdr:from>
    <xdr:to>
      <xdr:col>102</xdr:col>
      <xdr:colOff>114300</xdr:colOff>
      <xdr:row>73</xdr:row>
      <xdr:rowOff>133779</xdr:rowOff>
    </xdr:to>
    <xdr:cxnSp macro="">
      <xdr:nvCxnSpPr>
        <xdr:cNvPr id="856" name="直線コネクタ 855"/>
        <xdr:cNvCxnSpPr/>
      </xdr:nvCxnSpPr>
      <xdr:spPr>
        <a:xfrm>
          <a:off x="18656300" y="12642748"/>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7" name="フローチャート: 判断 856"/>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71968</xdr:rowOff>
    </xdr:from>
    <xdr:ext cx="534377" cy="259045"/>
    <xdr:sp macro="" textlink="">
      <xdr:nvSpPr>
        <xdr:cNvPr id="858" name="テキスト ボックス 857"/>
        <xdr:cNvSpPr txBox="1"/>
      </xdr:nvSpPr>
      <xdr:spPr>
        <a:xfrm>
          <a:off x="19278111" y="127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59" name="フローチャート: 判断 858"/>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102509</xdr:rowOff>
    </xdr:from>
    <xdr:ext cx="534377" cy="259045"/>
    <xdr:sp macro="" textlink="">
      <xdr:nvSpPr>
        <xdr:cNvPr id="860" name="テキスト ボックス 859"/>
        <xdr:cNvSpPr txBox="1"/>
      </xdr:nvSpPr>
      <xdr:spPr>
        <a:xfrm>
          <a:off x="18389111" y="12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98592</xdr:rowOff>
    </xdr:from>
    <xdr:to>
      <xdr:col>116</xdr:col>
      <xdr:colOff>114300</xdr:colOff>
      <xdr:row>73</xdr:row>
      <xdr:rowOff>28742</xdr:rowOff>
    </xdr:to>
    <xdr:sp macro="" textlink="">
      <xdr:nvSpPr>
        <xdr:cNvPr id="866" name="楕円 865"/>
        <xdr:cNvSpPr/>
      </xdr:nvSpPr>
      <xdr:spPr>
        <a:xfrm>
          <a:off x="22110700" y="124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121469</xdr:rowOff>
    </xdr:from>
    <xdr:ext cx="534377" cy="259045"/>
    <xdr:sp macro="" textlink="">
      <xdr:nvSpPr>
        <xdr:cNvPr id="867" name="繰出金該当値テキスト"/>
        <xdr:cNvSpPr txBox="1"/>
      </xdr:nvSpPr>
      <xdr:spPr>
        <a:xfrm>
          <a:off x="22212300" y="1229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8479</xdr:rowOff>
    </xdr:from>
    <xdr:to>
      <xdr:col>112</xdr:col>
      <xdr:colOff>38100</xdr:colOff>
      <xdr:row>72</xdr:row>
      <xdr:rowOff>110079</xdr:rowOff>
    </xdr:to>
    <xdr:sp macro="" textlink="">
      <xdr:nvSpPr>
        <xdr:cNvPr id="868" name="楕円 867"/>
        <xdr:cNvSpPr/>
      </xdr:nvSpPr>
      <xdr:spPr>
        <a:xfrm>
          <a:off x="21272500" y="123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126606</xdr:rowOff>
    </xdr:from>
    <xdr:ext cx="534377" cy="259045"/>
    <xdr:sp macro="" textlink="">
      <xdr:nvSpPr>
        <xdr:cNvPr id="869" name="テキスト ボックス 868"/>
        <xdr:cNvSpPr txBox="1"/>
      </xdr:nvSpPr>
      <xdr:spPr>
        <a:xfrm>
          <a:off x="21056111" y="121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124104</xdr:rowOff>
    </xdr:from>
    <xdr:to>
      <xdr:col>107</xdr:col>
      <xdr:colOff>101600</xdr:colOff>
      <xdr:row>73</xdr:row>
      <xdr:rowOff>54254</xdr:rowOff>
    </xdr:to>
    <xdr:sp macro="" textlink="">
      <xdr:nvSpPr>
        <xdr:cNvPr id="870" name="楕円 869"/>
        <xdr:cNvSpPr/>
      </xdr:nvSpPr>
      <xdr:spPr>
        <a:xfrm>
          <a:off x="20383500" y="124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70781</xdr:rowOff>
    </xdr:from>
    <xdr:ext cx="534377" cy="259045"/>
    <xdr:sp macro="" textlink="">
      <xdr:nvSpPr>
        <xdr:cNvPr id="871" name="テキスト ボックス 870"/>
        <xdr:cNvSpPr txBox="1"/>
      </xdr:nvSpPr>
      <xdr:spPr>
        <a:xfrm>
          <a:off x="20167111" y="122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82979</xdr:rowOff>
    </xdr:from>
    <xdr:to>
      <xdr:col>102</xdr:col>
      <xdr:colOff>165100</xdr:colOff>
      <xdr:row>74</xdr:row>
      <xdr:rowOff>13129</xdr:rowOff>
    </xdr:to>
    <xdr:sp macro="" textlink="">
      <xdr:nvSpPr>
        <xdr:cNvPr id="872" name="楕円 871"/>
        <xdr:cNvSpPr/>
      </xdr:nvSpPr>
      <xdr:spPr>
        <a:xfrm>
          <a:off x="19494500" y="125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29656</xdr:rowOff>
    </xdr:from>
    <xdr:ext cx="534377" cy="259045"/>
    <xdr:sp macro="" textlink="">
      <xdr:nvSpPr>
        <xdr:cNvPr id="873" name="テキスト ボックス 872"/>
        <xdr:cNvSpPr txBox="1"/>
      </xdr:nvSpPr>
      <xdr:spPr>
        <a:xfrm>
          <a:off x="19278111" y="123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76098</xdr:rowOff>
    </xdr:from>
    <xdr:to>
      <xdr:col>98</xdr:col>
      <xdr:colOff>38100</xdr:colOff>
      <xdr:row>74</xdr:row>
      <xdr:rowOff>6248</xdr:rowOff>
    </xdr:to>
    <xdr:sp macro="" textlink="">
      <xdr:nvSpPr>
        <xdr:cNvPr id="874" name="楕円 873"/>
        <xdr:cNvSpPr/>
      </xdr:nvSpPr>
      <xdr:spPr>
        <a:xfrm>
          <a:off x="18605500" y="125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22775</xdr:rowOff>
    </xdr:from>
    <xdr:ext cx="534377" cy="259045"/>
    <xdr:sp macro="" textlink="">
      <xdr:nvSpPr>
        <xdr:cNvPr id="875" name="テキスト ボックス 874"/>
        <xdr:cNvSpPr txBox="1"/>
      </xdr:nvSpPr>
      <xdr:spPr>
        <a:xfrm>
          <a:off x="18389111" y="123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9" name="テキスト ボックス 88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1" name="テキスト ボックス 89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3" name="テキスト ボックス 89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5" name="テキスト ボックス 89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899" name="直線コネクタ 898"/>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0"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2"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3" name="直線コネクタ 902"/>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5"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6" name="フローチャート: 判断 905"/>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8" name="フローチャート: 判断 90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9" name="テキスト ボックス 90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1" name="フローチャート: 判断 91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2" name="テキスト ボックス 91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4" name="フローチャート: 判断 91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5" name="テキスト ボックス 91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6" name="フローチャート: 判断 91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7" name="テキスト ボックス 91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4"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6" name="テキスト ボックス 92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8" name="テキスト ボックス 92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0" name="テキスト ボックス 92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2" name="テキスト ボックス 93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年度の性質別の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住民一人当たりの行政コスト中で、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年度比で一番増加している「普通建設事業費（うち更新整備）」については、安田学校給食センターの移転改築事業費の増（</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百万円）が大きく影響している。　今後も合併前に各町村で整備した公共施設及びインフラ等の老朽化に伴う更新整備に係るコストの増大（維持補修費も含む）が想定される。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年度から減少したが、類似団体平均値との比較では大きく上回っている。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整備中の下水道事業</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事業へ</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の繰出金需要が増えた（</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ことが要因で</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こうした経費については、「公共施設等総合管理計画」に基づく計画的な施設再編や個別施設計画による予防修繕による「普通建設事業費（うち更新整備）」の圧縮や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年度より企業会計に移行する下水道事業では、経営改善による繰出金の削減等の検討も視野に入れ、全体のコスト抑制を図りたい。</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43,165
42,942
192.74
22,530,209
21,329,524
946,235
12,855,984
23,644,668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32639</xdr:rowOff>
    </xdr:from>
    <xdr:to>
      <xdr:col>24</xdr:col>
      <xdr:colOff>63500</xdr:colOff>
      <xdr:row>37</xdr:row>
      <xdr:rowOff>54547</xdr:rowOff>
    </xdr:to>
    <xdr:cxnSp macro="">
      <xdr:nvCxnSpPr>
        <xdr:cNvPr id="61" name="直線コネクタ 60"/>
        <xdr:cNvCxnSpPr/>
      </xdr:nvCxnSpPr>
      <xdr:spPr>
        <a:xfrm flipV="1">
          <a:off x="3797300" y="6376289"/>
          <a:ext cx="8382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161688</xdr:rowOff>
    </xdr:from>
    <xdr:ext cx="469744" cy="259045"/>
    <xdr:sp macro="" textlink="">
      <xdr:nvSpPr>
        <xdr:cNvPr id="62" name="議会費平均値テキスト"/>
        <xdr:cNvSpPr txBox="1"/>
      </xdr:nvSpPr>
      <xdr:spPr>
        <a:xfrm>
          <a:off x="4686300" y="599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169228</xdr:rowOff>
    </xdr:from>
    <xdr:to>
      <xdr:col>19</xdr:col>
      <xdr:colOff>177800</xdr:colOff>
      <xdr:row>37</xdr:row>
      <xdr:rowOff>54547</xdr:rowOff>
    </xdr:to>
    <xdr:cxnSp macro="">
      <xdr:nvCxnSpPr>
        <xdr:cNvPr id="64" name="直線コネクタ 63"/>
        <xdr:cNvCxnSpPr/>
      </xdr:nvCxnSpPr>
      <xdr:spPr>
        <a:xfrm>
          <a:off x="2908300" y="6341428"/>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86250</xdr:rowOff>
    </xdr:from>
    <xdr:ext cx="469744" cy="259045"/>
    <xdr:sp macro="" textlink="">
      <xdr:nvSpPr>
        <xdr:cNvPr id="66" name="テキスト ボックス 65"/>
        <xdr:cNvSpPr txBox="1"/>
      </xdr:nvSpPr>
      <xdr:spPr>
        <a:xfrm>
          <a:off x="3562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169228</xdr:rowOff>
    </xdr:from>
    <xdr:to>
      <xdr:col>15</xdr:col>
      <xdr:colOff>50800</xdr:colOff>
      <xdr:row>37</xdr:row>
      <xdr:rowOff>29782</xdr:rowOff>
    </xdr:to>
    <xdr:cxnSp macro="">
      <xdr:nvCxnSpPr>
        <xdr:cNvPr id="67" name="直線コネクタ 66"/>
        <xdr:cNvCxnSpPr/>
      </xdr:nvCxnSpPr>
      <xdr:spPr>
        <a:xfrm flipV="1">
          <a:off x="2019300" y="63414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29782</xdr:rowOff>
    </xdr:from>
    <xdr:to>
      <xdr:col>10</xdr:col>
      <xdr:colOff>114300</xdr:colOff>
      <xdr:row>37</xdr:row>
      <xdr:rowOff>47879</xdr:rowOff>
    </xdr:to>
    <xdr:cxnSp macro="">
      <xdr:nvCxnSpPr>
        <xdr:cNvPr id="70" name="直線コネクタ 69"/>
        <xdr:cNvCxnSpPr/>
      </xdr:nvCxnSpPr>
      <xdr:spPr>
        <a:xfrm flipV="1">
          <a:off x="1130300" y="637343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64914</xdr:rowOff>
    </xdr:from>
    <xdr:ext cx="469744" cy="259045"/>
    <xdr:sp macro="" textlink="">
      <xdr:nvSpPr>
        <xdr:cNvPr id="72" name="テキスト ボックス 71"/>
        <xdr:cNvSpPr txBox="1"/>
      </xdr:nvSpPr>
      <xdr:spPr>
        <a:xfrm>
          <a:off x="178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75963</xdr:rowOff>
    </xdr:from>
    <xdr:ext cx="469744" cy="259045"/>
    <xdr:sp macro="" textlink="">
      <xdr:nvSpPr>
        <xdr:cNvPr id="74" name="テキスト ボックス 73"/>
        <xdr:cNvSpPr txBox="1"/>
      </xdr:nvSpPr>
      <xdr:spPr>
        <a:xfrm>
          <a:off x="89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153289</xdr:rowOff>
    </xdr:from>
    <xdr:to>
      <xdr:col>24</xdr:col>
      <xdr:colOff>114300</xdr:colOff>
      <xdr:row>37</xdr:row>
      <xdr:rowOff>83439</xdr:rowOff>
    </xdr:to>
    <xdr:sp macro="" textlink="">
      <xdr:nvSpPr>
        <xdr:cNvPr id="80" name="楕円 79"/>
        <xdr:cNvSpPr/>
      </xdr:nvSpPr>
      <xdr:spPr>
        <a:xfrm>
          <a:off x="45847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131716</xdr:rowOff>
    </xdr:from>
    <xdr:ext cx="469744" cy="259045"/>
    <xdr:sp macro="" textlink="">
      <xdr:nvSpPr>
        <xdr:cNvPr id="81" name="議会費該当値テキスト"/>
        <xdr:cNvSpPr txBox="1"/>
      </xdr:nvSpPr>
      <xdr:spPr>
        <a:xfrm>
          <a:off x="4686300"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3747</xdr:rowOff>
    </xdr:from>
    <xdr:to>
      <xdr:col>20</xdr:col>
      <xdr:colOff>38100</xdr:colOff>
      <xdr:row>37</xdr:row>
      <xdr:rowOff>105347</xdr:rowOff>
    </xdr:to>
    <xdr:sp macro="" textlink="">
      <xdr:nvSpPr>
        <xdr:cNvPr id="82" name="楕円 81"/>
        <xdr:cNvSpPr/>
      </xdr:nvSpPr>
      <xdr:spPr>
        <a:xfrm>
          <a:off x="3746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96474</xdr:rowOff>
    </xdr:from>
    <xdr:ext cx="469744" cy="259045"/>
    <xdr:sp macro="" textlink="">
      <xdr:nvSpPr>
        <xdr:cNvPr id="83" name="テキスト ボックス 82"/>
        <xdr:cNvSpPr txBox="1"/>
      </xdr:nvSpPr>
      <xdr:spPr>
        <a:xfrm>
          <a:off x="3562428" y="644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118428</xdr:rowOff>
    </xdr:from>
    <xdr:to>
      <xdr:col>15</xdr:col>
      <xdr:colOff>101600</xdr:colOff>
      <xdr:row>37</xdr:row>
      <xdr:rowOff>48578</xdr:rowOff>
    </xdr:to>
    <xdr:sp macro="" textlink="">
      <xdr:nvSpPr>
        <xdr:cNvPr id="84" name="楕円 83"/>
        <xdr:cNvSpPr/>
      </xdr:nvSpPr>
      <xdr:spPr>
        <a:xfrm>
          <a:off x="2857500" y="6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39705</xdr:rowOff>
    </xdr:from>
    <xdr:ext cx="469744" cy="259045"/>
    <xdr:sp macro="" textlink="">
      <xdr:nvSpPr>
        <xdr:cNvPr id="85" name="テキスト ボックス 84"/>
        <xdr:cNvSpPr txBox="1"/>
      </xdr:nvSpPr>
      <xdr:spPr>
        <a:xfrm>
          <a:off x="2673428" y="63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150432</xdr:rowOff>
    </xdr:from>
    <xdr:to>
      <xdr:col>10</xdr:col>
      <xdr:colOff>165100</xdr:colOff>
      <xdr:row>37</xdr:row>
      <xdr:rowOff>80582</xdr:rowOff>
    </xdr:to>
    <xdr:sp macro="" textlink="">
      <xdr:nvSpPr>
        <xdr:cNvPr id="86" name="楕円 85"/>
        <xdr:cNvSpPr/>
      </xdr:nvSpPr>
      <xdr:spPr>
        <a:xfrm>
          <a:off x="1968500" y="63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71709</xdr:rowOff>
    </xdr:from>
    <xdr:ext cx="469744" cy="259045"/>
    <xdr:sp macro="" textlink="">
      <xdr:nvSpPr>
        <xdr:cNvPr id="87" name="テキスト ボックス 86"/>
        <xdr:cNvSpPr txBox="1"/>
      </xdr:nvSpPr>
      <xdr:spPr>
        <a:xfrm>
          <a:off x="1784428" y="641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168529</xdr:rowOff>
    </xdr:from>
    <xdr:to>
      <xdr:col>6</xdr:col>
      <xdr:colOff>38100</xdr:colOff>
      <xdr:row>37</xdr:row>
      <xdr:rowOff>98679</xdr:rowOff>
    </xdr:to>
    <xdr:sp macro="" textlink="">
      <xdr:nvSpPr>
        <xdr:cNvPr id="88" name="楕円 87"/>
        <xdr:cNvSpPr/>
      </xdr:nvSpPr>
      <xdr:spPr>
        <a:xfrm>
          <a:off x="1079500" y="63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89806</xdr:rowOff>
    </xdr:from>
    <xdr:ext cx="469744" cy="259045"/>
    <xdr:sp macro="" textlink="">
      <xdr:nvSpPr>
        <xdr:cNvPr id="89" name="テキスト ボックス 88"/>
        <xdr:cNvSpPr txBox="1"/>
      </xdr:nvSpPr>
      <xdr:spPr>
        <a:xfrm>
          <a:off x="895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8079</xdr:rowOff>
    </xdr:from>
    <xdr:to>
      <xdr:col>24</xdr:col>
      <xdr:colOff>63500</xdr:colOff>
      <xdr:row>59</xdr:row>
      <xdr:rowOff>12261</xdr:rowOff>
    </xdr:to>
    <xdr:cxnSp macro="">
      <xdr:nvCxnSpPr>
        <xdr:cNvPr id="118" name="直線コネクタ 117"/>
        <xdr:cNvCxnSpPr/>
      </xdr:nvCxnSpPr>
      <xdr:spPr>
        <a:xfrm flipV="1">
          <a:off x="3797300" y="10123629"/>
          <a:ext cx="8382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120966</xdr:rowOff>
    </xdr:from>
    <xdr:ext cx="534377" cy="259045"/>
    <xdr:sp macro="" textlink="">
      <xdr:nvSpPr>
        <xdr:cNvPr id="119" name="総務費平均値テキスト"/>
        <xdr:cNvSpPr txBox="1"/>
      </xdr:nvSpPr>
      <xdr:spPr>
        <a:xfrm>
          <a:off x="4686300" y="9893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5038</xdr:rowOff>
    </xdr:from>
    <xdr:to>
      <xdr:col>19</xdr:col>
      <xdr:colOff>177800</xdr:colOff>
      <xdr:row>59</xdr:row>
      <xdr:rowOff>12261</xdr:rowOff>
    </xdr:to>
    <xdr:cxnSp macro="">
      <xdr:nvCxnSpPr>
        <xdr:cNvPr id="121" name="直線コネクタ 120"/>
        <xdr:cNvCxnSpPr/>
      </xdr:nvCxnSpPr>
      <xdr:spPr>
        <a:xfrm>
          <a:off x="2908300" y="10120588"/>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5038</xdr:rowOff>
    </xdr:from>
    <xdr:to>
      <xdr:col>15</xdr:col>
      <xdr:colOff>50800</xdr:colOff>
      <xdr:row>59</xdr:row>
      <xdr:rowOff>13075</xdr:rowOff>
    </xdr:to>
    <xdr:cxnSp macro="">
      <xdr:nvCxnSpPr>
        <xdr:cNvPr id="124" name="直線コネクタ 123"/>
        <xdr:cNvCxnSpPr/>
      </xdr:nvCxnSpPr>
      <xdr:spPr>
        <a:xfrm flipV="1">
          <a:off x="2019300" y="10120588"/>
          <a:ext cx="8890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1625</xdr:rowOff>
    </xdr:from>
    <xdr:to>
      <xdr:col>10</xdr:col>
      <xdr:colOff>114300</xdr:colOff>
      <xdr:row>59</xdr:row>
      <xdr:rowOff>13075</xdr:rowOff>
    </xdr:to>
    <xdr:cxnSp macro="">
      <xdr:nvCxnSpPr>
        <xdr:cNvPr id="127" name="直線コネクタ 126"/>
        <xdr:cNvCxnSpPr/>
      </xdr:nvCxnSpPr>
      <xdr:spPr>
        <a:xfrm>
          <a:off x="1130300" y="10117175"/>
          <a:ext cx="8890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55249</xdr:rowOff>
    </xdr:from>
    <xdr:ext cx="534377" cy="259045"/>
    <xdr:sp macro="" textlink="">
      <xdr:nvSpPr>
        <xdr:cNvPr id="129" name="テキスト ボックス 128"/>
        <xdr:cNvSpPr txBox="1"/>
      </xdr:nvSpPr>
      <xdr:spPr>
        <a:xfrm>
          <a:off x="1752111" y="98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52803</xdr:rowOff>
    </xdr:from>
    <xdr:ext cx="534377" cy="259045"/>
    <xdr:sp macro="" textlink="">
      <xdr:nvSpPr>
        <xdr:cNvPr id="131" name="テキスト ボックス 130"/>
        <xdr:cNvSpPr txBox="1"/>
      </xdr:nvSpPr>
      <xdr:spPr>
        <a:xfrm>
          <a:off x="863111" y="98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128729</xdr:rowOff>
    </xdr:from>
    <xdr:to>
      <xdr:col>24</xdr:col>
      <xdr:colOff>114300</xdr:colOff>
      <xdr:row>59</xdr:row>
      <xdr:rowOff>58879</xdr:rowOff>
    </xdr:to>
    <xdr:sp macro="" textlink="">
      <xdr:nvSpPr>
        <xdr:cNvPr id="137" name="楕円 136"/>
        <xdr:cNvSpPr/>
      </xdr:nvSpPr>
      <xdr:spPr>
        <a:xfrm>
          <a:off x="4584700" y="100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76516</xdr:rowOff>
    </xdr:from>
    <xdr:ext cx="534377" cy="259045"/>
    <xdr:sp macro="" textlink="">
      <xdr:nvSpPr>
        <xdr:cNvPr id="138" name="総務費該当値テキスト"/>
        <xdr:cNvSpPr txBox="1"/>
      </xdr:nvSpPr>
      <xdr:spPr>
        <a:xfrm>
          <a:off x="4686300"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132911</xdr:rowOff>
    </xdr:from>
    <xdr:to>
      <xdr:col>20</xdr:col>
      <xdr:colOff>38100</xdr:colOff>
      <xdr:row>59</xdr:row>
      <xdr:rowOff>63061</xdr:rowOff>
    </xdr:to>
    <xdr:sp macro="" textlink="">
      <xdr:nvSpPr>
        <xdr:cNvPr id="139" name="楕円 138"/>
        <xdr:cNvSpPr/>
      </xdr:nvSpPr>
      <xdr:spPr>
        <a:xfrm>
          <a:off x="3746500" y="100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54188</xdr:rowOff>
    </xdr:from>
    <xdr:ext cx="534377" cy="259045"/>
    <xdr:sp macro="" textlink="">
      <xdr:nvSpPr>
        <xdr:cNvPr id="140" name="テキスト ボックス 139"/>
        <xdr:cNvSpPr txBox="1"/>
      </xdr:nvSpPr>
      <xdr:spPr>
        <a:xfrm>
          <a:off x="3530111" y="1016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125688</xdr:rowOff>
    </xdr:from>
    <xdr:to>
      <xdr:col>15</xdr:col>
      <xdr:colOff>101600</xdr:colOff>
      <xdr:row>59</xdr:row>
      <xdr:rowOff>55838</xdr:rowOff>
    </xdr:to>
    <xdr:sp macro="" textlink="">
      <xdr:nvSpPr>
        <xdr:cNvPr id="141" name="楕円 140"/>
        <xdr:cNvSpPr/>
      </xdr:nvSpPr>
      <xdr:spPr>
        <a:xfrm>
          <a:off x="2857500" y="100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46965</xdr:rowOff>
    </xdr:from>
    <xdr:ext cx="534377" cy="259045"/>
    <xdr:sp macro="" textlink="">
      <xdr:nvSpPr>
        <xdr:cNvPr id="142" name="テキスト ボックス 141"/>
        <xdr:cNvSpPr txBox="1"/>
      </xdr:nvSpPr>
      <xdr:spPr>
        <a:xfrm>
          <a:off x="2641111" y="101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133725</xdr:rowOff>
    </xdr:from>
    <xdr:to>
      <xdr:col>10</xdr:col>
      <xdr:colOff>165100</xdr:colOff>
      <xdr:row>59</xdr:row>
      <xdr:rowOff>63875</xdr:rowOff>
    </xdr:to>
    <xdr:sp macro="" textlink="">
      <xdr:nvSpPr>
        <xdr:cNvPr id="143" name="楕円 142"/>
        <xdr:cNvSpPr/>
      </xdr:nvSpPr>
      <xdr:spPr>
        <a:xfrm>
          <a:off x="1968500" y="10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55002</xdr:rowOff>
    </xdr:from>
    <xdr:ext cx="534377" cy="259045"/>
    <xdr:sp macro="" textlink="">
      <xdr:nvSpPr>
        <xdr:cNvPr id="144" name="テキスト ボックス 143"/>
        <xdr:cNvSpPr txBox="1"/>
      </xdr:nvSpPr>
      <xdr:spPr>
        <a:xfrm>
          <a:off x="1752111" y="101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122275</xdr:rowOff>
    </xdr:from>
    <xdr:to>
      <xdr:col>6</xdr:col>
      <xdr:colOff>38100</xdr:colOff>
      <xdr:row>59</xdr:row>
      <xdr:rowOff>52425</xdr:rowOff>
    </xdr:to>
    <xdr:sp macro="" textlink="">
      <xdr:nvSpPr>
        <xdr:cNvPr id="145" name="楕円 144"/>
        <xdr:cNvSpPr/>
      </xdr:nvSpPr>
      <xdr:spPr>
        <a:xfrm>
          <a:off x="1079500" y="100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43552</xdr:rowOff>
    </xdr:from>
    <xdr:ext cx="534377" cy="259045"/>
    <xdr:sp macro="" textlink="">
      <xdr:nvSpPr>
        <xdr:cNvPr id="146" name="テキスト ボックス 145"/>
        <xdr:cNvSpPr txBox="1"/>
      </xdr:nvSpPr>
      <xdr:spPr>
        <a:xfrm>
          <a:off x="863111" y="1015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134175</xdr:rowOff>
    </xdr:from>
    <xdr:to>
      <xdr:col>24</xdr:col>
      <xdr:colOff>63500</xdr:colOff>
      <xdr:row>77</xdr:row>
      <xdr:rowOff>33426</xdr:rowOff>
    </xdr:to>
    <xdr:cxnSp macro="">
      <xdr:nvCxnSpPr>
        <xdr:cNvPr id="176" name="直線コネクタ 175"/>
        <xdr:cNvCxnSpPr/>
      </xdr:nvCxnSpPr>
      <xdr:spPr>
        <a:xfrm>
          <a:off x="3797300" y="13164375"/>
          <a:ext cx="838200" cy="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15663</xdr:rowOff>
    </xdr:from>
    <xdr:ext cx="599010" cy="259045"/>
    <xdr:sp macro="" textlink="">
      <xdr:nvSpPr>
        <xdr:cNvPr id="177" name="民生費平均値テキスト"/>
        <xdr:cNvSpPr txBox="1"/>
      </xdr:nvSpPr>
      <xdr:spPr>
        <a:xfrm>
          <a:off x="4686300" y="1287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134175</xdr:rowOff>
    </xdr:from>
    <xdr:to>
      <xdr:col>19</xdr:col>
      <xdr:colOff>177800</xdr:colOff>
      <xdr:row>77</xdr:row>
      <xdr:rowOff>123304</xdr:rowOff>
    </xdr:to>
    <xdr:cxnSp macro="">
      <xdr:nvCxnSpPr>
        <xdr:cNvPr id="179" name="直線コネクタ 178"/>
        <xdr:cNvCxnSpPr/>
      </xdr:nvCxnSpPr>
      <xdr:spPr>
        <a:xfrm flipV="1">
          <a:off x="2908300" y="13164375"/>
          <a:ext cx="889000" cy="1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112742</xdr:rowOff>
    </xdr:from>
    <xdr:ext cx="599010" cy="259045"/>
    <xdr:sp macro="" textlink="">
      <xdr:nvSpPr>
        <xdr:cNvPr id="181" name="テキスト ボックス 180"/>
        <xdr:cNvSpPr txBox="1"/>
      </xdr:nvSpPr>
      <xdr:spPr>
        <a:xfrm>
          <a:off x="3497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123304</xdr:rowOff>
    </xdr:from>
    <xdr:to>
      <xdr:col>15</xdr:col>
      <xdr:colOff>50800</xdr:colOff>
      <xdr:row>78</xdr:row>
      <xdr:rowOff>26823</xdr:rowOff>
    </xdr:to>
    <xdr:cxnSp macro="">
      <xdr:nvCxnSpPr>
        <xdr:cNvPr id="182" name="直線コネクタ 181"/>
        <xdr:cNvCxnSpPr/>
      </xdr:nvCxnSpPr>
      <xdr:spPr>
        <a:xfrm flipV="1">
          <a:off x="2019300" y="13324954"/>
          <a:ext cx="889000" cy="7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153611</xdr:rowOff>
    </xdr:from>
    <xdr:ext cx="599010" cy="259045"/>
    <xdr:sp macro="" textlink="">
      <xdr:nvSpPr>
        <xdr:cNvPr id="184" name="テキスト ボックス 183"/>
        <xdr:cNvSpPr txBox="1"/>
      </xdr:nvSpPr>
      <xdr:spPr>
        <a:xfrm>
          <a:off x="2608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26823</xdr:rowOff>
    </xdr:from>
    <xdr:to>
      <xdr:col>10</xdr:col>
      <xdr:colOff>114300</xdr:colOff>
      <xdr:row>78</xdr:row>
      <xdr:rowOff>71958</xdr:rowOff>
    </xdr:to>
    <xdr:cxnSp macro="">
      <xdr:nvCxnSpPr>
        <xdr:cNvPr id="185" name="直線コネクタ 184"/>
        <xdr:cNvCxnSpPr/>
      </xdr:nvCxnSpPr>
      <xdr:spPr>
        <a:xfrm flipV="1">
          <a:off x="1130300" y="13399923"/>
          <a:ext cx="889000" cy="4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61180</xdr:rowOff>
    </xdr:from>
    <xdr:ext cx="599010" cy="259045"/>
    <xdr:sp macro="" textlink="">
      <xdr:nvSpPr>
        <xdr:cNvPr id="187" name="テキスト ボックス 186"/>
        <xdr:cNvSpPr txBox="1"/>
      </xdr:nvSpPr>
      <xdr:spPr>
        <a:xfrm>
          <a:off x="1719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159542</xdr:rowOff>
    </xdr:from>
    <xdr:ext cx="599010" cy="259045"/>
    <xdr:sp macro="" textlink="">
      <xdr:nvSpPr>
        <xdr:cNvPr id="189" name="テキスト ボックス 188"/>
        <xdr:cNvSpPr txBox="1"/>
      </xdr:nvSpPr>
      <xdr:spPr>
        <a:xfrm>
          <a:off x="830795"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154076</xdr:rowOff>
    </xdr:from>
    <xdr:to>
      <xdr:col>24</xdr:col>
      <xdr:colOff>114300</xdr:colOff>
      <xdr:row>77</xdr:row>
      <xdr:rowOff>84226</xdr:rowOff>
    </xdr:to>
    <xdr:sp macro="" textlink="">
      <xdr:nvSpPr>
        <xdr:cNvPr id="195" name="楕円 194"/>
        <xdr:cNvSpPr/>
      </xdr:nvSpPr>
      <xdr:spPr>
        <a:xfrm>
          <a:off x="4584700" y="131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132503</xdr:rowOff>
    </xdr:from>
    <xdr:ext cx="599010" cy="259045"/>
    <xdr:sp macro="" textlink="">
      <xdr:nvSpPr>
        <xdr:cNvPr id="196" name="民生費該当値テキスト"/>
        <xdr:cNvSpPr txBox="1"/>
      </xdr:nvSpPr>
      <xdr:spPr>
        <a:xfrm>
          <a:off x="4686300" y="1316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83375</xdr:rowOff>
    </xdr:from>
    <xdr:to>
      <xdr:col>20</xdr:col>
      <xdr:colOff>38100</xdr:colOff>
      <xdr:row>77</xdr:row>
      <xdr:rowOff>13525</xdr:rowOff>
    </xdr:to>
    <xdr:sp macro="" textlink="">
      <xdr:nvSpPr>
        <xdr:cNvPr id="197" name="楕円 196"/>
        <xdr:cNvSpPr/>
      </xdr:nvSpPr>
      <xdr:spPr>
        <a:xfrm>
          <a:off x="3746500" y="131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4652</xdr:rowOff>
    </xdr:from>
    <xdr:ext cx="599010" cy="259045"/>
    <xdr:sp macro="" textlink="">
      <xdr:nvSpPr>
        <xdr:cNvPr id="198" name="テキスト ボックス 197"/>
        <xdr:cNvSpPr txBox="1"/>
      </xdr:nvSpPr>
      <xdr:spPr>
        <a:xfrm>
          <a:off x="3497795" y="1320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72504</xdr:rowOff>
    </xdr:from>
    <xdr:to>
      <xdr:col>15</xdr:col>
      <xdr:colOff>101600</xdr:colOff>
      <xdr:row>78</xdr:row>
      <xdr:rowOff>2654</xdr:rowOff>
    </xdr:to>
    <xdr:sp macro="" textlink="">
      <xdr:nvSpPr>
        <xdr:cNvPr id="199" name="楕円 198"/>
        <xdr:cNvSpPr/>
      </xdr:nvSpPr>
      <xdr:spPr>
        <a:xfrm>
          <a:off x="2857500" y="132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165231</xdr:rowOff>
    </xdr:from>
    <xdr:ext cx="599010" cy="259045"/>
    <xdr:sp macro="" textlink="">
      <xdr:nvSpPr>
        <xdr:cNvPr id="200" name="テキスト ボックス 199"/>
        <xdr:cNvSpPr txBox="1"/>
      </xdr:nvSpPr>
      <xdr:spPr>
        <a:xfrm>
          <a:off x="2608795" y="133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147473</xdr:rowOff>
    </xdr:from>
    <xdr:to>
      <xdr:col>10</xdr:col>
      <xdr:colOff>165100</xdr:colOff>
      <xdr:row>78</xdr:row>
      <xdr:rowOff>77623</xdr:rowOff>
    </xdr:to>
    <xdr:sp macro="" textlink="">
      <xdr:nvSpPr>
        <xdr:cNvPr id="201" name="楕円 200"/>
        <xdr:cNvSpPr/>
      </xdr:nvSpPr>
      <xdr:spPr>
        <a:xfrm>
          <a:off x="1968500" y="133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68750</xdr:rowOff>
    </xdr:from>
    <xdr:ext cx="599010" cy="259045"/>
    <xdr:sp macro="" textlink="">
      <xdr:nvSpPr>
        <xdr:cNvPr id="202" name="テキスト ボックス 201"/>
        <xdr:cNvSpPr txBox="1"/>
      </xdr:nvSpPr>
      <xdr:spPr>
        <a:xfrm>
          <a:off x="1719795" y="1344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203" name="楕円 202"/>
        <xdr:cNvSpPr/>
      </xdr:nvSpPr>
      <xdr:spPr>
        <a:xfrm>
          <a:off x="1079500" y="133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113885</xdr:rowOff>
    </xdr:from>
    <xdr:ext cx="599010" cy="259045"/>
    <xdr:sp macro="" textlink="">
      <xdr:nvSpPr>
        <xdr:cNvPr id="204" name="テキスト ボックス 203"/>
        <xdr:cNvSpPr txBox="1"/>
      </xdr:nvSpPr>
      <xdr:spPr>
        <a:xfrm>
          <a:off x="830795" y="1348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131623</xdr:rowOff>
    </xdr:from>
    <xdr:to>
      <xdr:col>24</xdr:col>
      <xdr:colOff>63500</xdr:colOff>
      <xdr:row>95</xdr:row>
      <xdr:rowOff>166388</xdr:rowOff>
    </xdr:to>
    <xdr:cxnSp macro="">
      <xdr:nvCxnSpPr>
        <xdr:cNvPr id="234" name="直線コネクタ 233"/>
        <xdr:cNvCxnSpPr/>
      </xdr:nvCxnSpPr>
      <xdr:spPr>
        <a:xfrm>
          <a:off x="3797300" y="16247923"/>
          <a:ext cx="838200" cy="20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21265</xdr:rowOff>
    </xdr:from>
    <xdr:ext cx="534377" cy="259045"/>
    <xdr:sp macro="" textlink="">
      <xdr:nvSpPr>
        <xdr:cNvPr id="235" name="衛生費平均値テキスト"/>
        <xdr:cNvSpPr txBox="1"/>
      </xdr:nvSpPr>
      <xdr:spPr>
        <a:xfrm>
          <a:off x="4686300" y="1648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45631</xdr:rowOff>
    </xdr:from>
    <xdr:to>
      <xdr:col>19</xdr:col>
      <xdr:colOff>177800</xdr:colOff>
      <xdr:row>94</xdr:row>
      <xdr:rowOff>131623</xdr:rowOff>
    </xdr:to>
    <xdr:cxnSp macro="">
      <xdr:nvCxnSpPr>
        <xdr:cNvPr id="237" name="直線コネクタ 236"/>
        <xdr:cNvCxnSpPr/>
      </xdr:nvCxnSpPr>
      <xdr:spPr>
        <a:xfrm>
          <a:off x="2908300" y="15819031"/>
          <a:ext cx="889000" cy="4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77861</xdr:rowOff>
    </xdr:from>
    <xdr:ext cx="534377" cy="259045"/>
    <xdr:sp macro="" textlink="">
      <xdr:nvSpPr>
        <xdr:cNvPr id="239" name="テキスト ボックス 238"/>
        <xdr:cNvSpPr txBox="1"/>
      </xdr:nvSpPr>
      <xdr:spPr>
        <a:xfrm>
          <a:off x="3530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56756</xdr:rowOff>
    </xdr:from>
    <xdr:to>
      <xdr:col>15</xdr:col>
      <xdr:colOff>50800</xdr:colOff>
      <xdr:row>92</xdr:row>
      <xdr:rowOff>45631</xdr:rowOff>
    </xdr:to>
    <xdr:cxnSp macro="">
      <xdr:nvCxnSpPr>
        <xdr:cNvPr id="240" name="直線コネクタ 239"/>
        <xdr:cNvCxnSpPr/>
      </xdr:nvCxnSpPr>
      <xdr:spPr>
        <a:xfrm>
          <a:off x="2019300" y="15487256"/>
          <a:ext cx="889000" cy="3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48696</xdr:rowOff>
    </xdr:from>
    <xdr:ext cx="534377" cy="259045"/>
    <xdr:sp macro="" textlink="">
      <xdr:nvSpPr>
        <xdr:cNvPr id="242" name="テキスト ボックス 241"/>
        <xdr:cNvSpPr txBox="1"/>
      </xdr:nvSpPr>
      <xdr:spPr>
        <a:xfrm>
          <a:off x="2641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56756</xdr:rowOff>
    </xdr:from>
    <xdr:to>
      <xdr:col>10</xdr:col>
      <xdr:colOff>114300</xdr:colOff>
      <xdr:row>95</xdr:row>
      <xdr:rowOff>31210</xdr:rowOff>
    </xdr:to>
    <xdr:cxnSp macro="">
      <xdr:nvCxnSpPr>
        <xdr:cNvPr id="243" name="直線コネクタ 242"/>
        <xdr:cNvCxnSpPr/>
      </xdr:nvCxnSpPr>
      <xdr:spPr>
        <a:xfrm flipV="1">
          <a:off x="1130300" y="15487256"/>
          <a:ext cx="889000" cy="83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81900</xdr:rowOff>
    </xdr:from>
    <xdr:ext cx="534377" cy="259045"/>
    <xdr:sp macro="" textlink="">
      <xdr:nvSpPr>
        <xdr:cNvPr id="245" name="テキスト ボックス 244"/>
        <xdr:cNvSpPr txBox="1"/>
      </xdr:nvSpPr>
      <xdr:spPr>
        <a:xfrm>
          <a:off x="1752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100246</xdr:rowOff>
    </xdr:from>
    <xdr:ext cx="534377" cy="259045"/>
    <xdr:sp macro="" textlink="">
      <xdr:nvSpPr>
        <xdr:cNvPr id="247" name="テキスト ボックス 246"/>
        <xdr:cNvSpPr txBox="1"/>
      </xdr:nvSpPr>
      <xdr:spPr>
        <a:xfrm>
          <a:off x="863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115588</xdr:rowOff>
    </xdr:from>
    <xdr:to>
      <xdr:col>24</xdr:col>
      <xdr:colOff>114300</xdr:colOff>
      <xdr:row>96</xdr:row>
      <xdr:rowOff>45738</xdr:rowOff>
    </xdr:to>
    <xdr:sp macro="" textlink="">
      <xdr:nvSpPr>
        <xdr:cNvPr id="253" name="楕円 252"/>
        <xdr:cNvSpPr/>
      </xdr:nvSpPr>
      <xdr:spPr>
        <a:xfrm>
          <a:off x="4584700" y="164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138465</xdr:rowOff>
    </xdr:from>
    <xdr:ext cx="534377" cy="259045"/>
    <xdr:sp macro="" textlink="">
      <xdr:nvSpPr>
        <xdr:cNvPr id="254" name="衛生費該当値テキスト"/>
        <xdr:cNvSpPr txBox="1"/>
      </xdr:nvSpPr>
      <xdr:spPr>
        <a:xfrm>
          <a:off x="4686300" y="162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80823</xdr:rowOff>
    </xdr:from>
    <xdr:to>
      <xdr:col>20</xdr:col>
      <xdr:colOff>38100</xdr:colOff>
      <xdr:row>95</xdr:row>
      <xdr:rowOff>10973</xdr:rowOff>
    </xdr:to>
    <xdr:sp macro="" textlink="">
      <xdr:nvSpPr>
        <xdr:cNvPr id="255" name="楕円 254"/>
        <xdr:cNvSpPr/>
      </xdr:nvSpPr>
      <xdr:spPr>
        <a:xfrm>
          <a:off x="3746500" y="161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27500</xdr:rowOff>
    </xdr:from>
    <xdr:ext cx="534377" cy="259045"/>
    <xdr:sp macro="" textlink="">
      <xdr:nvSpPr>
        <xdr:cNvPr id="256" name="テキスト ボックス 255"/>
        <xdr:cNvSpPr txBox="1"/>
      </xdr:nvSpPr>
      <xdr:spPr>
        <a:xfrm>
          <a:off x="3530111" y="1597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166281</xdr:rowOff>
    </xdr:from>
    <xdr:to>
      <xdr:col>15</xdr:col>
      <xdr:colOff>101600</xdr:colOff>
      <xdr:row>92</xdr:row>
      <xdr:rowOff>96431</xdr:rowOff>
    </xdr:to>
    <xdr:sp macro="" textlink="">
      <xdr:nvSpPr>
        <xdr:cNvPr id="257" name="楕円 256"/>
        <xdr:cNvSpPr/>
      </xdr:nvSpPr>
      <xdr:spPr>
        <a:xfrm>
          <a:off x="2857500" y="157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112958</xdr:rowOff>
    </xdr:from>
    <xdr:ext cx="534377" cy="259045"/>
    <xdr:sp macro="" textlink="">
      <xdr:nvSpPr>
        <xdr:cNvPr id="258" name="テキスト ボックス 257"/>
        <xdr:cNvSpPr txBox="1"/>
      </xdr:nvSpPr>
      <xdr:spPr>
        <a:xfrm>
          <a:off x="2641111" y="155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5956</xdr:rowOff>
    </xdr:from>
    <xdr:to>
      <xdr:col>10</xdr:col>
      <xdr:colOff>165100</xdr:colOff>
      <xdr:row>90</xdr:row>
      <xdr:rowOff>107556</xdr:rowOff>
    </xdr:to>
    <xdr:sp macro="" textlink="">
      <xdr:nvSpPr>
        <xdr:cNvPr id="259" name="楕円 258"/>
        <xdr:cNvSpPr/>
      </xdr:nvSpPr>
      <xdr:spPr>
        <a:xfrm>
          <a:off x="1968500" y="154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124083</xdr:rowOff>
    </xdr:from>
    <xdr:ext cx="599010" cy="259045"/>
    <xdr:sp macro="" textlink="">
      <xdr:nvSpPr>
        <xdr:cNvPr id="260" name="テキスト ボックス 259"/>
        <xdr:cNvSpPr txBox="1"/>
      </xdr:nvSpPr>
      <xdr:spPr>
        <a:xfrm>
          <a:off x="1719795" y="152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151860</xdr:rowOff>
    </xdr:from>
    <xdr:to>
      <xdr:col>6</xdr:col>
      <xdr:colOff>38100</xdr:colOff>
      <xdr:row>95</xdr:row>
      <xdr:rowOff>82010</xdr:rowOff>
    </xdr:to>
    <xdr:sp macro="" textlink="">
      <xdr:nvSpPr>
        <xdr:cNvPr id="261" name="楕円 260"/>
        <xdr:cNvSpPr/>
      </xdr:nvSpPr>
      <xdr:spPr>
        <a:xfrm>
          <a:off x="1079500" y="16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98537</xdr:rowOff>
    </xdr:from>
    <xdr:ext cx="534377" cy="259045"/>
    <xdr:sp macro="" textlink="">
      <xdr:nvSpPr>
        <xdr:cNvPr id="262" name="テキスト ボックス 261"/>
        <xdr:cNvSpPr txBox="1"/>
      </xdr:nvSpPr>
      <xdr:spPr>
        <a:xfrm>
          <a:off x="863111" y="1604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125413</xdr:rowOff>
    </xdr:from>
    <xdr:to>
      <xdr:col>55</xdr:col>
      <xdr:colOff>0</xdr:colOff>
      <xdr:row>38</xdr:row>
      <xdr:rowOff>126556</xdr:rowOff>
    </xdr:to>
    <xdr:cxnSp macro="">
      <xdr:nvCxnSpPr>
        <xdr:cNvPr id="291" name="直線コネクタ 290"/>
        <xdr:cNvCxnSpPr/>
      </xdr:nvCxnSpPr>
      <xdr:spPr>
        <a:xfrm flipV="1">
          <a:off x="9639300" y="664051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2"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102933</xdr:rowOff>
    </xdr:from>
    <xdr:to>
      <xdr:col>50</xdr:col>
      <xdr:colOff>114300</xdr:colOff>
      <xdr:row>38</xdr:row>
      <xdr:rowOff>126556</xdr:rowOff>
    </xdr:to>
    <xdr:cxnSp macro="">
      <xdr:nvCxnSpPr>
        <xdr:cNvPr id="294" name="直線コネクタ 293"/>
        <xdr:cNvCxnSpPr/>
      </xdr:nvCxnSpPr>
      <xdr:spPr>
        <a:xfrm>
          <a:off x="8750300" y="6618033"/>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58547</xdr:rowOff>
    </xdr:from>
    <xdr:to>
      <xdr:col>45</xdr:col>
      <xdr:colOff>177800</xdr:colOff>
      <xdr:row>38</xdr:row>
      <xdr:rowOff>102933</xdr:rowOff>
    </xdr:to>
    <xdr:cxnSp macro="">
      <xdr:nvCxnSpPr>
        <xdr:cNvPr id="297" name="直線コネクタ 296"/>
        <xdr:cNvCxnSpPr/>
      </xdr:nvCxnSpPr>
      <xdr:spPr>
        <a:xfrm>
          <a:off x="7861300" y="6573647"/>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299" name="テキスト ボックス 298"/>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148653</xdr:rowOff>
    </xdr:from>
    <xdr:to>
      <xdr:col>41</xdr:col>
      <xdr:colOff>50800</xdr:colOff>
      <xdr:row>38</xdr:row>
      <xdr:rowOff>58547</xdr:rowOff>
    </xdr:to>
    <xdr:cxnSp macro="">
      <xdr:nvCxnSpPr>
        <xdr:cNvPr id="300" name="直線コネクタ 299"/>
        <xdr:cNvCxnSpPr/>
      </xdr:nvCxnSpPr>
      <xdr:spPr>
        <a:xfrm>
          <a:off x="6972300" y="6492303"/>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137113</xdr:rowOff>
    </xdr:from>
    <xdr:ext cx="469744" cy="259045"/>
    <xdr:sp macro="" textlink="">
      <xdr:nvSpPr>
        <xdr:cNvPr id="302" name="テキスト ボックス 301"/>
        <xdr:cNvSpPr txBox="1"/>
      </xdr:nvSpPr>
      <xdr:spPr>
        <a:xfrm>
          <a:off x="7626428"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11574</xdr:rowOff>
    </xdr:from>
    <xdr:ext cx="469744" cy="259045"/>
    <xdr:sp macro="" textlink="">
      <xdr:nvSpPr>
        <xdr:cNvPr id="304" name="テキスト ボックス 303"/>
        <xdr:cNvSpPr txBox="1"/>
      </xdr:nvSpPr>
      <xdr:spPr>
        <a:xfrm>
          <a:off x="6737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74613</xdr:rowOff>
    </xdr:from>
    <xdr:to>
      <xdr:col>55</xdr:col>
      <xdr:colOff>50800</xdr:colOff>
      <xdr:row>39</xdr:row>
      <xdr:rowOff>4763</xdr:rowOff>
    </xdr:to>
    <xdr:sp macro="" textlink="">
      <xdr:nvSpPr>
        <xdr:cNvPr id="310" name="楕円 309"/>
        <xdr:cNvSpPr/>
      </xdr:nvSpPr>
      <xdr:spPr>
        <a:xfrm>
          <a:off x="10426700" y="65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160990</xdr:rowOff>
    </xdr:from>
    <xdr:ext cx="378565" cy="259045"/>
    <xdr:sp macro="" textlink="">
      <xdr:nvSpPr>
        <xdr:cNvPr id="311" name="労働費該当値テキスト"/>
        <xdr:cNvSpPr txBox="1"/>
      </xdr:nvSpPr>
      <xdr:spPr>
        <a:xfrm>
          <a:off x="10528300" y="650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75756</xdr:rowOff>
    </xdr:from>
    <xdr:to>
      <xdr:col>50</xdr:col>
      <xdr:colOff>165100</xdr:colOff>
      <xdr:row>39</xdr:row>
      <xdr:rowOff>5906</xdr:rowOff>
    </xdr:to>
    <xdr:sp macro="" textlink="">
      <xdr:nvSpPr>
        <xdr:cNvPr id="312" name="楕円 311"/>
        <xdr:cNvSpPr/>
      </xdr:nvSpPr>
      <xdr:spPr>
        <a:xfrm>
          <a:off x="9588500" y="65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168483</xdr:rowOff>
    </xdr:from>
    <xdr:ext cx="378565" cy="259045"/>
    <xdr:sp macro="" textlink="">
      <xdr:nvSpPr>
        <xdr:cNvPr id="313" name="テキスト ボックス 312"/>
        <xdr:cNvSpPr txBox="1"/>
      </xdr:nvSpPr>
      <xdr:spPr>
        <a:xfrm>
          <a:off x="9450017" y="668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52133</xdr:rowOff>
    </xdr:from>
    <xdr:to>
      <xdr:col>46</xdr:col>
      <xdr:colOff>38100</xdr:colOff>
      <xdr:row>38</xdr:row>
      <xdr:rowOff>153733</xdr:rowOff>
    </xdr:to>
    <xdr:sp macro="" textlink="">
      <xdr:nvSpPr>
        <xdr:cNvPr id="314" name="楕円 313"/>
        <xdr:cNvSpPr/>
      </xdr:nvSpPr>
      <xdr:spPr>
        <a:xfrm>
          <a:off x="8699500" y="656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144860</xdr:rowOff>
    </xdr:from>
    <xdr:ext cx="378565" cy="259045"/>
    <xdr:sp macro="" textlink="">
      <xdr:nvSpPr>
        <xdr:cNvPr id="315" name="テキスト ボックス 314"/>
        <xdr:cNvSpPr txBox="1"/>
      </xdr:nvSpPr>
      <xdr:spPr>
        <a:xfrm>
          <a:off x="8561017" y="6659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7747</xdr:rowOff>
    </xdr:from>
    <xdr:to>
      <xdr:col>41</xdr:col>
      <xdr:colOff>101600</xdr:colOff>
      <xdr:row>38</xdr:row>
      <xdr:rowOff>109347</xdr:rowOff>
    </xdr:to>
    <xdr:sp macro="" textlink="">
      <xdr:nvSpPr>
        <xdr:cNvPr id="316" name="楕円 315"/>
        <xdr:cNvSpPr/>
      </xdr:nvSpPr>
      <xdr:spPr>
        <a:xfrm>
          <a:off x="7810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100474</xdr:rowOff>
    </xdr:from>
    <xdr:ext cx="378565" cy="259045"/>
    <xdr:sp macro="" textlink="">
      <xdr:nvSpPr>
        <xdr:cNvPr id="317" name="テキスト ボックス 316"/>
        <xdr:cNvSpPr txBox="1"/>
      </xdr:nvSpPr>
      <xdr:spPr>
        <a:xfrm>
          <a:off x="7672017" y="661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97853</xdr:rowOff>
    </xdr:from>
    <xdr:to>
      <xdr:col>36</xdr:col>
      <xdr:colOff>165100</xdr:colOff>
      <xdr:row>38</xdr:row>
      <xdr:rowOff>28003</xdr:rowOff>
    </xdr:to>
    <xdr:sp macro="" textlink="">
      <xdr:nvSpPr>
        <xdr:cNvPr id="318" name="楕円 317"/>
        <xdr:cNvSpPr/>
      </xdr:nvSpPr>
      <xdr:spPr>
        <a:xfrm>
          <a:off x="6921500" y="64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19131</xdr:rowOff>
    </xdr:from>
    <xdr:ext cx="469744" cy="259045"/>
    <xdr:sp macro="" textlink="">
      <xdr:nvSpPr>
        <xdr:cNvPr id="319" name="テキスト ボックス 318"/>
        <xdr:cNvSpPr txBox="1"/>
      </xdr:nvSpPr>
      <xdr:spPr>
        <a:xfrm>
          <a:off x="6737428"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169549</xdr:rowOff>
    </xdr:from>
    <xdr:to>
      <xdr:col>55</xdr:col>
      <xdr:colOff>0</xdr:colOff>
      <xdr:row>58</xdr:row>
      <xdr:rowOff>15538</xdr:rowOff>
    </xdr:to>
    <xdr:cxnSp macro="">
      <xdr:nvCxnSpPr>
        <xdr:cNvPr id="350" name="直線コネクタ 349"/>
        <xdr:cNvCxnSpPr/>
      </xdr:nvCxnSpPr>
      <xdr:spPr>
        <a:xfrm>
          <a:off x="9639300" y="9942199"/>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19651</xdr:rowOff>
    </xdr:from>
    <xdr:ext cx="534377" cy="259045"/>
    <xdr:sp macro="" textlink="">
      <xdr:nvSpPr>
        <xdr:cNvPr id="351" name="農林水産業費平均値テキスト"/>
        <xdr:cNvSpPr txBox="1"/>
      </xdr:nvSpPr>
      <xdr:spPr>
        <a:xfrm>
          <a:off x="10528300" y="9620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169549</xdr:rowOff>
    </xdr:from>
    <xdr:to>
      <xdr:col>50</xdr:col>
      <xdr:colOff>114300</xdr:colOff>
      <xdr:row>58</xdr:row>
      <xdr:rowOff>33466</xdr:rowOff>
    </xdr:to>
    <xdr:cxnSp macro="">
      <xdr:nvCxnSpPr>
        <xdr:cNvPr id="353" name="直線コネクタ 352"/>
        <xdr:cNvCxnSpPr/>
      </xdr:nvCxnSpPr>
      <xdr:spPr>
        <a:xfrm flipV="1">
          <a:off x="8750300" y="9942199"/>
          <a:ext cx="8890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155929</xdr:rowOff>
    </xdr:from>
    <xdr:ext cx="534377" cy="259045"/>
    <xdr:sp macro="" textlink="">
      <xdr:nvSpPr>
        <xdr:cNvPr id="355" name="テキスト ボックス 354"/>
        <xdr:cNvSpPr txBox="1"/>
      </xdr:nvSpPr>
      <xdr:spPr>
        <a:xfrm>
          <a:off x="9372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33466</xdr:rowOff>
    </xdr:from>
    <xdr:to>
      <xdr:col>45</xdr:col>
      <xdr:colOff>177800</xdr:colOff>
      <xdr:row>58</xdr:row>
      <xdr:rowOff>81342</xdr:rowOff>
    </xdr:to>
    <xdr:cxnSp macro="">
      <xdr:nvCxnSpPr>
        <xdr:cNvPr id="356" name="直線コネクタ 355"/>
        <xdr:cNvCxnSpPr/>
      </xdr:nvCxnSpPr>
      <xdr:spPr>
        <a:xfrm flipV="1">
          <a:off x="7861300" y="9977566"/>
          <a:ext cx="8890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8" name="テキスト ボックス 357"/>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124013</xdr:rowOff>
    </xdr:from>
    <xdr:to>
      <xdr:col>41</xdr:col>
      <xdr:colOff>50800</xdr:colOff>
      <xdr:row>58</xdr:row>
      <xdr:rowOff>81342</xdr:rowOff>
    </xdr:to>
    <xdr:cxnSp macro="">
      <xdr:nvCxnSpPr>
        <xdr:cNvPr id="359" name="直線コネクタ 358"/>
        <xdr:cNvCxnSpPr/>
      </xdr:nvCxnSpPr>
      <xdr:spPr>
        <a:xfrm>
          <a:off x="6972300" y="9896663"/>
          <a:ext cx="889000" cy="12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1" name="テキスト ボックス 360"/>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3" name="テキスト ボックス 362"/>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136188</xdr:rowOff>
    </xdr:from>
    <xdr:to>
      <xdr:col>55</xdr:col>
      <xdr:colOff>50800</xdr:colOff>
      <xdr:row>58</xdr:row>
      <xdr:rowOff>66338</xdr:rowOff>
    </xdr:to>
    <xdr:sp macro="" textlink="">
      <xdr:nvSpPr>
        <xdr:cNvPr id="369" name="楕円 368"/>
        <xdr:cNvSpPr/>
      </xdr:nvSpPr>
      <xdr:spPr>
        <a:xfrm>
          <a:off x="10426700" y="99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114615</xdr:rowOff>
    </xdr:from>
    <xdr:ext cx="534377" cy="259045"/>
    <xdr:sp macro="" textlink="">
      <xdr:nvSpPr>
        <xdr:cNvPr id="370" name="農林水産業費該当値テキスト"/>
        <xdr:cNvSpPr txBox="1"/>
      </xdr:nvSpPr>
      <xdr:spPr>
        <a:xfrm>
          <a:off x="10528300" y="98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118749</xdr:rowOff>
    </xdr:from>
    <xdr:to>
      <xdr:col>50</xdr:col>
      <xdr:colOff>165100</xdr:colOff>
      <xdr:row>58</xdr:row>
      <xdr:rowOff>48899</xdr:rowOff>
    </xdr:to>
    <xdr:sp macro="" textlink="">
      <xdr:nvSpPr>
        <xdr:cNvPr id="371" name="楕円 370"/>
        <xdr:cNvSpPr/>
      </xdr:nvSpPr>
      <xdr:spPr>
        <a:xfrm>
          <a:off x="9588500" y="989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40026</xdr:rowOff>
    </xdr:from>
    <xdr:ext cx="534377" cy="259045"/>
    <xdr:sp macro="" textlink="">
      <xdr:nvSpPr>
        <xdr:cNvPr id="372" name="テキスト ボックス 371"/>
        <xdr:cNvSpPr txBox="1"/>
      </xdr:nvSpPr>
      <xdr:spPr>
        <a:xfrm>
          <a:off x="9372111" y="99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154116</xdr:rowOff>
    </xdr:from>
    <xdr:to>
      <xdr:col>46</xdr:col>
      <xdr:colOff>38100</xdr:colOff>
      <xdr:row>58</xdr:row>
      <xdr:rowOff>84266</xdr:rowOff>
    </xdr:to>
    <xdr:sp macro="" textlink="">
      <xdr:nvSpPr>
        <xdr:cNvPr id="373" name="楕円 372"/>
        <xdr:cNvSpPr/>
      </xdr:nvSpPr>
      <xdr:spPr>
        <a:xfrm>
          <a:off x="8699500" y="992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75393</xdr:rowOff>
    </xdr:from>
    <xdr:ext cx="534377" cy="259045"/>
    <xdr:sp macro="" textlink="">
      <xdr:nvSpPr>
        <xdr:cNvPr id="374" name="テキスト ボックス 373"/>
        <xdr:cNvSpPr txBox="1"/>
      </xdr:nvSpPr>
      <xdr:spPr>
        <a:xfrm>
          <a:off x="8483111" y="100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30542</xdr:rowOff>
    </xdr:from>
    <xdr:to>
      <xdr:col>41</xdr:col>
      <xdr:colOff>101600</xdr:colOff>
      <xdr:row>58</xdr:row>
      <xdr:rowOff>132142</xdr:rowOff>
    </xdr:to>
    <xdr:sp macro="" textlink="">
      <xdr:nvSpPr>
        <xdr:cNvPr id="375" name="楕円 374"/>
        <xdr:cNvSpPr/>
      </xdr:nvSpPr>
      <xdr:spPr>
        <a:xfrm>
          <a:off x="7810500" y="997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123269</xdr:rowOff>
    </xdr:from>
    <xdr:ext cx="534377" cy="259045"/>
    <xdr:sp macro="" textlink="">
      <xdr:nvSpPr>
        <xdr:cNvPr id="376" name="テキスト ボックス 375"/>
        <xdr:cNvSpPr txBox="1"/>
      </xdr:nvSpPr>
      <xdr:spPr>
        <a:xfrm>
          <a:off x="7594111" y="1006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73213</xdr:rowOff>
    </xdr:from>
    <xdr:to>
      <xdr:col>36</xdr:col>
      <xdr:colOff>165100</xdr:colOff>
      <xdr:row>58</xdr:row>
      <xdr:rowOff>3363</xdr:rowOff>
    </xdr:to>
    <xdr:sp macro="" textlink="">
      <xdr:nvSpPr>
        <xdr:cNvPr id="377" name="楕円 376"/>
        <xdr:cNvSpPr/>
      </xdr:nvSpPr>
      <xdr:spPr>
        <a:xfrm>
          <a:off x="6921500" y="98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19890</xdr:rowOff>
    </xdr:from>
    <xdr:ext cx="534377" cy="259045"/>
    <xdr:sp macro="" textlink="">
      <xdr:nvSpPr>
        <xdr:cNvPr id="378" name="テキスト ボックス 377"/>
        <xdr:cNvSpPr txBox="1"/>
      </xdr:nvSpPr>
      <xdr:spPr>
        <a:xfrm>
          <a:off x="6705111" y="962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109982</xdr:rowOff>
    </xdr:from>
    <xdr:to>
      <xdr:col>55</xdr:col>
      <xdr:colOff>0</xdr:colOff>
      <xdr:row>76</xdr:row>
      <xdr:rowOff>61100</xdr:rowOff>
    </xdr:to>
    <xdr:cxnSp macro="">
      <xdr:nvCxnSpPr>
        <xdr:cNvPr id="407" name="直線コネクタ 406"/>
        <xdr:cNvCxnSpPr/>
      </xdr:nvCxnSpPr>
      <xdr:spPr>
        <a:xfrm>
          <a:off x="9639300" y="12968732"/>
          <a:ext cx="838200" cy="1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08"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83960</xdr:rowOff>
    </xdr:from>
    <xdr:to>
      <xdr:col>50</xdr:col>
      <xdr:colOff>114300</xdr:colOff>
      <xdr:row>75</xdr:row>
      <xdr:rowOff>109982</xdr:rowOff>
    </xdr:to>
    <xdr:cxnSp macro="">
      <xdr:nvCxnSpPr>
        <xdr:cNvPr id="410" name="直線コネクタ 409"/>
        <xdr:cNvCxnSpPr/>
      </xdr:nvCxnSpPr>
      <xdr:spPr>
        <a:xfrm>
          <a:off x="8750300" y="12942710"/>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2" name="テキスト ボックス 411"/>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83960</xdr:rowOff>
    </xdr:from>
    <xdr:to>
      <xdr:col>45</xdr:col>
      <xdr:colOff>177800</xdr:colOff>
      <xdr:row>75</xdr:row>
      <xdr:rowOff>105143</xdr:rowOff>
    </xdr:to>
    <xdr:cxnSp macro="">
      <xdr:nvCxnSpPr>
        <xdr:cNvPr id="413" name="直線コネクタ 412"/>
        <xdr:cNvCxnSpPr/>
      </xdr:nvCxnSpPr>
      <xdr:spPr>
        <a:xfrm flipV="1">
          <a:off x="7861300" y="12942710"/>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164977</xdr:rowOff>
    </xdr:from>
    <xdr:ext cx="534377" cy="259045"/>
    <xdr:sp macro="" textlink="">
      <xdr:nvSpPr>
        <xdr:cNvPr id="415" name="テキスト ボックス 414"/>
        <xdr:cNvSpPr txBox="1"/>
      </xdr:nvSpPr>
      <xdr:spPr>
        <a:xfrm>
          <a:off x="8483111" y="130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71272</xdr:rowOff>
    </xdr:from>
    <xdr:to>
      <xdr:col>41</xdr:col>
      <xdr:colOff>50800</xdr:colOff>
      <xdr:row>75</xdr:row>
      <xdr:rowOff>105143</xdr:rowOff>
    </xdr:to>
    <xdr:cxnSp macro="">
      <xdr:nvCxnSpPr>
        <xdr:cNvPr id="416" name="直線コネクタ 415"/>
        <xdr:cNvCxnSpPr/>
      </xdr:nvCxnSpPr>
      <xdr:spPr>
        <a:xfrm>
          <a:off x="6972300" y="12930022"/>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95217</xdr:rowOff>
    </xdr:from>
    <xdr:ext cx="534377" cy="259045"/>
    <xdr:sp macro="" textlink="">
      <xdr:nvSpPr>
        <xdr:cNvPr id="418" name="テキスト ボックス 417"/>
        <xdr:cNvSpPr txBox="1"/>
      </xdr:nvSpPr>
      <xdr:spPr>
        <a:xfrm>
          <a:off x="7594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107714</xdr:rowOff>
    </xdr:from>
    <xdr:ext cx="534377" cy="259045"/>
    <xdr:sp macro="" textlink="">
      <xdr:nvSpPr>
        <xdr:cNvPr id="420" name="テキスト ボックス 419"/>
        <xdr:cNvSpPr txBox="1"/>
      </xdr:nvSpPr>
      <xdr:spPr>
        <a:xfrm>
          <a:off x="6705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10300</xdr:rowOff>
    </xdr:from>
    <xdr:to>
      <xdr:col>55</xdr:col>
      <xdr:colOff>50800</xdr:colOff>
      <xdr:row>76</xdr:row>
      <xdr:rowOff>111900</xdr:rowOff>
    </xdr:to>
    <xdr:sp macro="" textlink="">
      <xdr:nvSpPr>
        <xdr:cNvPr id="426" name="楕円 425"/>
        <xdr:cNvSpPr/>
      </xdr:nvSpPr>
      <xdr:spPr>
        <a:xfrm>
          <a:off x="10426700" y="130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160177</xdr:rowOff>
    </xdr:from>
    <xdr:ext cx="534377" cy="259045"/>
    <xdr:sp macro="" textlink="">
      <xdr:nvSpPr>
        <xdr:cNvPr id="427" name="商工費該当値テキスト"/>
        <xdr:cNvSpPr txBox="1"/>
      </xdr:nvSpPr>
      <xdr:spPr>
        <a:xfrm>
          <a:off x="10528300" y="130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59182</xdr:rowOff>
    </xdr:from>
    <xdr:to>
      <xdr:col>50</xdr:col>
      <xdr:colOff>165100</xdr:colOff>
      <xdr:row>75</xdr:row>
      <xdr:rowOff>160781</xdr:rowOff>
    </xdr:to>
    <xdr:sp macro="" textlink="">
      <xdr:nvSpPr>
        <xdr:cNvPr id="428" name="楕円 427"/>
        <xdr:cNvSpPr/>
      </xdr:nvSpPr>
      <xdr:spPr>
        <a:xfrm>
          <a:off x="9588500" y="12917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151909</xdr:rowOff>
    </xdr:from>
    <xdr:ext cx="534377" cy="259045"/>
    <xdr:sp macro="" textlink="">
      <xdr:nvSpPr>
        <xdr:cNvPr id="429" name="テキスト ボックス 428"/>
        <xdr:cNvSpPr txBox="1"/>
      </xdr:nvSpPr>
      <xdr:spPr>
        <a:xfrm>
          <a:off x="9372111" y="130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33160</xdr:rowOff>
    </xdr:from>
    <xdr:to>
      <xdr:col>46</xdr:col>
      <xdr:colOff>38100</xdr:colOff>
      <xdr:row>75</xdr:row>
      <xdr:rowOff>134760</xdr:rowOff>
    </xdr:to>
    <xdr:sp macro="" textlink="">
      <xdr:nvSpPr>
        <xdr:cNvPr id="430" name="楕円 429"/>
        <xdr:cNvSpPr/>
      </xdr:nvSpPr>
      <xdr:spPr>
        <a:xfrm>
          <a:off x="8699500" y="128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151287</xdr:rowOff>
    </xdr:from>
    <xdr:ext cx="534377" cy="259045"/>
    <xdr:sp macro="" textlink="">
      <xdr:nvSpPr>
        <xdr:cNvPr id="431" name="テキスト ボックス 430"/>
        <xdr:cNvSpPr txBox="1"/>
      </xdr:nvSpPr>
      <xdr:spPr>
        <a:xfrm>
          <a:off x="8483111" y="126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54343</xdr:rowOff>
    </xdr:from>
    <xdr:to>
      <xdr:col>41</xdr:col>
      <xdr:colOff>101600</xdr:colOff>
      <xdr:row>75</xdr:row>
      <xdr:rowOff>155944</xdr:rowOff>
    </xdr:to>
    <xdr:sp macro="" textlink="">
      <xdr:nvSpPr>
        <xdr:cNvPr id="432" name="楕円 431"/>
        <xdr:cNvSpPr/>
      </xdr:nvSpPr>
      <xdr:spPr>
        <a:xfrm>
          <a:off x="7810500" y="129130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1020</xdr:rowOff>
    </xdr:from>
    <xdr:ext cx="534377" cy="259045"/>
    <xdr:sp macro="" textlink="">
      <xdr:nvSpPr>
        <xdr:cNvPr id="433" name="テキスト ボックス 432"/>
        <xdr:cNvSpPr txBox="1"/>
      </xdr:nvSpPr>
      <xdr:spPr>
        <a:xfrm>
          <a:off x="7594111" y="126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20472</xdr:rowOff>
    </xdr:from>
    <xdr:to>
      <xdr:col>36</xdr:col>
      <xdr:colOff>165100</xdr:colOff>
      <xdr:row>75</xdr:row>
      <xdr:rowOff>122072</xdr:rowOff>
    </xdr:to>
    <xdr:sp macro="" textlink="">
      <xdr:nvSpPr>
        <xdr:cNvPr id="434" name="楕円 433"/>
        <xdr:cNvSpPr/>
      </xdr:nvSpPr>
      <xdr:spPr>
        <a:xfrm>
          <a:off x="6921500" y="128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138599</xdr:rowOff>
    </xdr:from>
    <xdr:ext cx="534377" cy="259045"/>
    <xdr:sp macro="" textlink="">
      <xdr:nvSpPr>
        <xdr:cNvPr id="435" name="テキスト ボックス 434"/>
        <xdr:cNvSpPr txBox="1"/>
      </xdr:nvSpPr>
      <xdr:spPr>
        <a:xfrm>
          <a:off x="6705111" y="126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78546</xdr:rowOff>
    </xdr:from>
    <xdr:to>
      <xdr:col>55</xdr:col>
      <xdr:colOff>0</xdr:colOff>
      <xdr:row>98</xdr:row>
      <xdr:rowOff>89408</xdr:rowOff>
    </xdr:to>
    <xdr:cxnSp macro="">
      <xdr:nvCxnSpPr>
        <xdr:cNvPr id="462" name="直線コネクタ 461"/>
        <xdr:cNvCxnSpPr/>
      </xdr:nvCxnSpPr>
      <xdr:spPr>
        <a:xfrm flipV="1">
          <a:off x="9639300" y="16880646"/>
          <a:ext cx="838200" cy="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3"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77432</xdr:rowOff>
    </xdr:from>
    <xdr:to>
      <xdr:col>50</xdr:col>
      <xdr:colOff>114300</xdr:colOff>
      <xdr:row>98</xdr:row>
      <xdr:rowOff>89408</xdr:rowOff>
    </xdr:to>
    <xdr:cxnSp macro="">
      <xdr:nvCxnSpPr>
        <xdr:cNvPr id="465" name="直線コネクタ 464"/>
        <xdr:cNvCxnSpPr/>
      </xdr:nvCxnSpPr>
      <xdr:spPr>
        <a:xfrm>
          <a:off x="8750300" y="16879532"/>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7" name="テキスト ボックス 466"/>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77432</xdr:rowOff>
    </xdr:from>
    <xdr:to>
      <xdr:col>45</xdr:col>
      <xdr:colOff>177800</xdr:colOff>
      <xdr:row>98</xdr:row>
      <xdr:rowOff>88396</xdr:rowOff>
    </xdr:to>
    <xdr:cxnSp macro="">
      <xdr:nvCxnSpPr>
        <xdr:cNvPr id="468" name="直線コネクタ 467"/>
        <xdr:cNvCxnSpPr/>
      </xdr:nvCxnSpPr>
      <xdr:spPr>
        <a:xfrm flipV="1">
          <a:off x="7861300" y="16879532"/>
          <a:ext cx="8890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130670</xdr:rowOff>
    </xdr:from>
    <xdr:ext cx="534377" cy="259045"/>
    <xdr:sp macro="" textlink="">
      <xdr:nvSpPr>
        <xdr:cNvPr id="470" name="テキスト ボックス 469"/>
        <xdr:cNvSpPr txBox="1"/>
      </xdr:nvSpPr>
      <xdr:spPr>
        <a:xfrm>
          <a:off x="8483111" y="169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88396</xdr:rowOff>
    </xdr:from>
    <xdr:to>
      <xdr:col>41</xdr:col>
      <xdr:colOff>50800</xdr:colOff>
      <xdr:row>98</xdr:row>
      <xdr:rowOff>95583</xdr:rowOff>
    </xdr:to>
    <xdr:cxnSp macro="">
      <xdr:nvCxnSpPr>
        <xdr:cNvPr id="471" name="直線コネクタ 470"/>
        <xdr:cNvCxnSpPr/>
      </xdr:nvCxnSpPr>
      <xdr:spPr>
        <a:xfrm flipV="1">
          <a:off x="6972300" y="16890496"/>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132308</xdr:rowOff>
    </xdr:from>
    <xdr:ext cx="534377" cy="259045"/>
    <xdr:sp macro="" textlink="">
      <xdr:nvSpPr>
        <xdr:cNvPr id="473" name="テキスト ボックス 472"/>
        <xdr:cNvSpPr txBox="1"/>
      </xdr:nvSpPr>
      <xdr:spPr>
        <a:xfrm>
          <a:off x="7594111" y="16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155195</xdr:rowOff>
    </xdr:from>
    <xdr:ext cx="534377" cy="259045"/>
    <xdr:sp macro="" textlink="">
      <xdr:nvSpPr>
        <xdr:cNvPr id="475" name="テキスト ボックス 474"/>
        <xdr:cNvSpPr txBox="1"/>
      </xdr:nvSpPr>
      <xdr:spPr>
        <a:xfrm>
          <a:off x="6705111"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27746</xdr:rowOff>
    </xdr:from>
    <xdr:to>
      <xdr:col>55</xdr:col>
      <xdr:colOff>50800</xdr:colOff>
      <xdr:row>98</xdr:row>
      <xdr:rowOff>129346</xdr:rowOff>
    </xdr:to>
    <xdr:sp macro="" textlink="">
      <xdr:nvSpPr>
        <xdr:cNvPr id="481" name="楕円 480"/>
        <xdr:cNvSpPr/>
      </xdr:nvSpPr>
      <xdr:spPr>
        <a:xfrm>
          <a:off x="10426700" y="168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158573</xdr:rowOff>
    </xdr:from>
    <xdr:ext cx="534377" cy="259045"/>
    <xdr:sp macro="" textlink="">
      <xdr:nvSpPr>
        <xdr:cNvPr id="482" name="土木費該当値テキスト"/>
        <xdr:cNvSpPr txBox="1"/>
      </xdr:nvSpPr>
      <xdr:spPr>
        <a:xfrm>
          <a:off x="10528300" y="166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38608</xdr:rowOff>
    </xdr:from>
    <xdr:to>
      <xdr:col>50</xdr:col>
      <xdr:colOff>165100</xdr:colOff>
      <xdr:row>98</xdr:row>
      <xdr:rowOff>140208</xdr:rowOff>
    </xdr:to>
    <xdr:sp macro="" textlink="">
      <xdr:nvSpPr>
        <xdr:cNvPr id="483" name="楕円 482"/>
        <xdr:cNvSpPr/>
      </xdr:nvSpPr>
      <xdr:spPr>
        <a:xfrm>
          <a:off x="9588500" y="168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156735</xdr:rowOff>
    </xdr:from>
    <xdr:ext cx="534377" cy="259045"/>
    <xdr:sp macro="" textlink="">
      <xdr:nvSpPr>
        <xdr:cNvPr id="484" name="テキスト ボックス 483"/>
        <xdr:cNvSpPr txBox="1"/>
      </xdr:nvSpPr>
      <xdr:spPr>
        <a:xfrm>
          <a:off x="9372111" y="1661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26632</xdr:rowOff>
    </xdr:from>
    <xdr:to>
      <xdr:col>46</xdr:col>
      <xdr:colOff>38100</xdr:colOff>
      <xdr:row>98</xdr:row>
      <xdr:rowOff>128232</xdr:rowOff>
    </xdr:to>
    <xdr:sp macro="" textlink="">
      <xdr:nvSpPr>
        <xdr:cNvPr id="485" name="楕円 484"/>
        <xdr:cNvSpPr/>
      </xdr:nvSpPr>
      <xdr:spPr>
        <a:xfrm>
          <a:off x="8699500" y="168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144759</xdr:rowOff>
    </xdr:from>
    <xdr:ext cx="534377" cy="259045"/>
    <xdr:sp macro="" textlink="">
      <xdr:nvSpPr>
        <xdr:cNvPr id="486" name="テキスト ボックス 485"/>
        <xdr:cNvSpPr txBox="1"/>
      </xdr:nvSpPr>
      <xdr:spPr>
        <a:xfrm>
          <a:off x="8483111" y="166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37596</xdr:rowOff>
    </xdr:from>
    <xdr:to>
      <xdr:col>41</xdr:col>
      <xdr:colOff>101600</xdr:colOff>
      <xdr:row>98</xdr:row>
      <xdr:rowOff>139196</xdr:rowOff>
    </xdr:to>
    <xdr:sp macro="" textlink="">
      <xdr:nvSpPr>
        <xdr:cNvPr id="487" name="楕円 486"/>
        <xdr:cNvSpPr/>
      </xdr:nvSpPr>
      <xdr:spPr>
        <a:xfrm>
          <a:off x="7810500" y="168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155723</xdr:rowOff>
    </xdr:from>
    <xdr:ext cx="534377" cy="259045"/>
    <xdr:sp macro="" textlink="">
      <xdr:nvSpPr>
        <xdr:cNvPr id="488" name="テキスト ボックス 487"/>
        <xdr:cNvSpPr txBox="1"/>
      </xdr:nvSpPr>
      <xdr:spPr>
        <a:xfrm>
          <a:off x="7594111" y="166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44783</xdr:rowOff>
    </xdr:from>
    <xdr:to>
      <xdr:col>36</xdr:col>
      <xdr:colOff>165100</xdr:colOff>
      <xdr:row>98</xdr:row>
      <xdr:rowOff>146383</xdr:rowOff>
    </xdr:to>
    <xdr:sp macro="" textlink="">
      <xdr:nvSpPr>
        <xdr:cNvPr id="489" name="楕円 488"/>
        <xdr:cNvSpPr/>
      </xdr:nvSpPr>
      <xdr:spPr>
        <a:xfrm>
          <a:off x="6921500" y="168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137510</xdr:rowOff>
    </xdr:from>
    <xdr:ext cx="534377" cy="259045"/>
    <xdr:sp macro="" textlink="">
      <xdr:nvSpPr>
        <xdr:cNvPr id="490" name="テキスト ボックス 489"/>
        <xdr:cNvSpPr txBox="1"/>
      </xdr:nvSpPr>
      <xdr:spPr>
        <a:xfrm>
          <a:off x="6705111" y="169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140310</xdr:rowOff>
    </xdr:from>
    <xdr:to>
      <xdr:col>85</xdr:col>
      <xdr:colOff>127000</xdr:colOff>
      <xdr:row>37</xdr:row>
      <xdr:rowOff>14160</xdr:rowOff>
    </xdr:to>
    <xdr:cxnSp macro="">
      <xdr:nvCxnSpPr>
        <xdr:cNvPr id="520" name="直線コネクタ 519"/>
        <xdr:cNvCxnSpPr/>
      </xdr:nvCxnSpPr>
      <xdr:spPr>
        <a:xfrm>
          <a:off x="15481300" y="6312510"/>
          <a:ext cx="838200" cy="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36834</xdr:rowOff>
    </xdr:from>
    <xdr:ext cx="534377" cy="259045"/>
    <xdr:sp macro="" textlink="">
      <xdr:nvSpPr>
        <xdr:cNvPr id="521" name="消防費平均値テキスト"/>
        <xdr:cNvSpPr txBox="1"/>
      </xdr:nvSpPr>
      <xdr:spPr>
        <a:xfrm>
          <a:off x="16370300" y="603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140310</xdr:rowOff>
    </xdr:from>
    <xdr:to>
      <xdr:col>81</xdr:col>
      <xdr:colOff>50800</xdr:colOff>
      <xdr:row>37</xdr:row>
      <xdr:rowOff>122517</xdr:rowOff>
    </xdr:to>
    <xdr:cxnSp macro="">
      <xdr:nvCxnSpPr>
        <xdr:cNvPr id="523" name="直線コネクタ 522"/>
        <xdr:cNvCxnSpPr/>
      </xdr:nvCxnSpPr>
      <xdr:spPr>
        <a:xfrm flipV="1">
          <a:off x="14592300" y="6312510"/>
          <a:ext cx="889000" cy="1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7459</xdr:rowOff>
    </xdr:from>
    <xdr:ext cx="534377" cy="259045"/>
    <xdr:sp macro="" textlink="">
      <xdr:nvSpPr>
        <xdr:cNvPr id="525" name="テキスト ボックス 524"/>
        <xdr:cNvSpPr txBox="1"/>
      </xdr:nvSpPr>
      <xdr:spPr>
        <a:xfrm>
          <a:off x="15214111" y="58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116268</xdr:rowOff>
    </xdr:from>
    <xdr:to>
      <xdr:col>76</xdr:col>
      <xdr:colOff>114300</xdr:colOff>
      <xdr:row>37</xdr:row>
      <xdr:rowOff>122517</xdr:rowOff>
    </xdr:to>
    <xdr:cxnSp macro="">
      <xdr:nvCxnSpPr>
        <xdr:cNvPr id="526" name="直線コネクタ 525"/>
        <xdr:cNvCxnSpPr/>
      </xdr:nvCxnSpPr>
      <xdr:spPr>
        <a:xfrm>
          <a:off x="13703300" y="5945568"/>
          <a:ext cx="889000" cy="5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96270</xdr:rowOff>
    </xdr:from>
    <xdr:ext cx="534377" cy="259045"/>
    <xdr:sp macro="" textlink="">
      <xdr:nvSpPr>
        <xdr:cNvPr id="528" name="テキスト ボックス 527"/>
        <xdr:cNvSpPr txBox="1"/>
      </xdr:nvSpPr>
      <xdr:spPr>
        <a:xfrm>
          <a:off x="14325111" y="59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116268</xdr:rowOff>
    </xdr:from>
    <xdr:to>
      <xdr:col>71</xdr:col>
      <xdr:colOff>177800</xdr:colOff>
      <xdr:row>34</xdr:row>
      <xdr:rowOff>148425</xdr:rowOff>
    </xdr:to>
    <xdr:cxnSp macro="">
      <xdr:nvCxnSpPr>
        <xdr:cNvPr id="529" name="直線コネクタ 528"/>
        <xdr:cNvCxnSpPr/>
      </xdr:nvCxnSpPr>
      <xdr:spPr>
        <a:xfrm flipV="1">
          <a:off x="12814300" y="5945568"/>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1" name="テキスト ボックス 530"/>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3" name="テキスト ボックス 532"/>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134810</xdr:rowOff>
    </xdr:from>
    <xdr:to>
      <xdr:col>85</xdr:col>
      <xdr:colOff>177800</xdr:colOff>
      <xdr:row>37</xdr:row>
      <xdr:rowOff>64960</xdr:rowOff>
    </xdr:to>
    <xdr:sp macro="" textlink="">
      <xdr:nvSpPr>
        <xdr:cNvPr id="539" name="楕円 538"/>
        <xdr:cNvSpPr/>
      </xdr:nvSpPr>
      <xdr:spPr>
        <a:xfrm>
          <a:off x="16268700" y="63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113237</xdr:rowOff>
    </xdr:from>
    <xdr:ext cx="534377" cy="259045"/>
    <xdr:sp macro="" textlink="">
      <xdr:nvSpPr>
        <xdr:cNvPr id="540" name="消防費該当値テキスト"/>
        <xdr:cNvSpPr txBox="1"/>
      </xdr:nvSpPr>
      <xdr:spPr>
        <a:xfrm>
          <a:off x="16370300" y="62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89510</xdr:rowOff>
    </xdr:from>
    <xdr:to>
      <xdr:col>81</xdr:col>
      <xdr:colOff>101600</xdr:colOff>
      <xdr:row>37</xdr:row>
      <xdr:rowOff>19660</xdr:rowOff>
    </xdr:to>
    <xdr:sp macro="" textlink="">
      <xdr:nvSpPr>
        <xdr:cNvPr id="541" name="楕円 540"/>
        <xdr:cNvSpPr/>
      </xdr:nvSpPr>
      <xdr:spPr>
        <a:xfrm>
          <a:off x="15430500" y="62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10787</xdr:rowOff>
    </xdr:from>
    <xdr:ext cx="534377" cy="259045"/>
    <xdr:sp macro="" textlink="">
      <xdr:nvSpPr>
        <xdr:cNvPr id="542" name="テキスト ボックス 541"/>
        <xdr:cNvSpPr txBox="1"/>
      </xdr:nvSpPr>
      <xdr:spPr>
        <a:xfrm>
          <a:off x="15214111" y="63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71717</xdr:rowOff>
    </xdr:from>
    <xdr:to>
      <xdr:col>76</xdr:col>
      <xdr:colOff>165100</xdr:colOff>
      <xdr:row>38</xdr:row>
      <xdr:rowOff>1867</xdr:rowOff>
    </xdr:to>
    <xdr:sp macro="" textlink="">
      <xdr:nvSpPr>
        <xdr:cNvPr id="543" name="楕円 542"/>
        <xdr:cNvSpPr/>
      </xdr:nvSpPr>
      <xdr:spPr>
        <a:xfrm>
          <a:off x="14541500" y="64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164444</xdr:rowOff>
    </xdr:from>
    <xdr:ext cx="534377" cy="259045"/>
    <xdr:sp macro="" textlink="">
      <xdr:nvSpPr>
        <xdr:cNvPr id="544" name="テキスト ボックス 543"/>
        <xdr:cNvSpPr txBox="1"/>
      </xdr:nvSpPr>
      <xdr:spPr>
        <a:xfrm>
          <a:off x="14325111" y="65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65468</xdr:rowOff>
    </xdr:from>
    <xdr:to>
      <xdr:col>72</xdr:col>
      <xdr:colOff>38100</xdr:colOff>
      <xdr:row>34</xdr:row>
      <xdr:rowOff>167068</xdr:rowOff>
    </xdr:to>
    <xdr:sp macro="" textlink="">
      <xdr:nvSpPr>
        <xdr:cNvPr id="545" name="楕円 544"/>
        <xdr:cNvSpPr/>
      </xdr:nvSpPr>
      <xdr:spPr>
        <a:xfrm>
          <a:off x="13652500" y="58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12145</xdr:rowOff>
    </xdr:from>
    <xdr:ext cx="534377" cy="259045"/>
    <xdr:sp macro="" textlink="">
      <xdr:nvSpPr>
        <xdr:cNvPr id="546" name="テキスト ボックス 545"/>
        <xdr:cNvSpPr txBox="1"/>
      </xdr:nvSpPr>
      <xdr:spPr>
        <a:xfrm>
          <a:off x="13436111" y="566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97625</xdr:rowOff>
    </xdr:from>
    <xdr:to>
      <xdr:col>67</xdr:col>
      <xdr:colOff>101600</xdr:colOff>
      <xdr:row>35</xdr:row>
      <xdr:rowOff>27775</xdr:rowOff>
    </xdr:to>
    <xdr:sp macro="" textlink="">
      <xdr:nvSpPr>
        <xdr:cNvPr id="547" name="楕円 546"/>
        <xdr:cNvSpPr/>
      </xdr:nvSpPr>
      <xdr:spPr>
        <a:xfrm>
          <a:off x="12763500" y="59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44302</xdr:rowOff>
    </xdr:from>
    <xdr:ext cx="534377" cy="259045"/>
    <xdr:sp macro="" textlink="">
      <xdr:nvSpPr>
        <xdr:cNvPr id="548" name="テキスト ボックス 547"/>
        <xdr:cNvSpPr txBox="1"/>
      </xdr:nvSpPr>
      <xdr:spPr>
        <a:xfrm>
          <a:off x="12547111" y="570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57724</xdr:rowOff>
    </xdr:from>
    <xdr:to>
      <xdr:col>85</xdr:col>
      <xdr:colOff>127000</xdr:colOff>
      <xdr:row>57</xdr:row>
      <xdr:rowOff>1291</xdr:rowOff>
    </xdr:to>
    <xdr:cxnSp macro="">
      <xdr:nvCxnSpPr>
        <xdr:cNvPr id="577" name="直線コネクタ 576"/>
        <xdr:cNvCxnSpPr/>
      </xdr:nvCxnSpPr>
      <xdr:spPr>
        <a:xfrm flipV="1">
          <a:off x="15481300" y="9658924"/>
          <a:ext cx="838200" cy="11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8"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1291</xdr:rowOff>
    </xdr:from>
    <xdr:to>
      <xdr:col>81</xdr:col>
      <xdr:colOff>50800</xdr:colOff>
      <xdr:row>57</xdr:row>
      <xdr:rowOff>84638</xdr:rowOff>
    </xdr:to>
    <xdr:cxnSp macro="">
      <xdr:nvCxnSpPr>
        <xdr:cNvPr id="580" name="直線コネクタ 579"/>
        <xdr:cNvCxnSpPr/>
      </xdr:nvCxnSpPr>
      <xdr:spPr>
        <a:xfrm flipV="1">
          <a:off x="14592300" y="9773941"/>
          <a:ext cx="889000" cy="8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2" name="テキスト ボックス 581"/>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160891</xdr:rowOff>
    </xdr:from>
    <xdr:to>
      <xdr:col>76</xdr:col>
      <xdr:colOff>114300</xdr:colOff>
      <xdr:row>57</xdr:row>
      <xdr:rowOff>84638</xdr:rowOff>
    </xdr:to>
    <xdr:cxnSp macro="">
      <xdr:nvCxnSpPr>
        <xdr:cNvPr id="583" name="直線コネクタ 582"/>
        <xdr:cNvCxnSpPr/>
      </xdr:nvCxnSpPr>
      <xdr:spPr>
        <a:xfrm>
          <a:off x="13703300" y="9762091"/>
          <a:ext cx="889000" cy="9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5" name="テキスト ボックス 584"/>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25072</xdr:rowOff>
    </xdr:from>
    <xdr:to>
      <xdr:col>71</xdr:col>
      <xdr:colOff>177800</xdr:colOff>
      <xdr:row>56</xdr:row>
      <xdr:rowOff>160891</xdr:rowOff>
    </xdr:to>
    <xdr:cxnSp macro="">
      <xdr:nvCxnSpPr>
        <xdr:cNvPr id="586" name="直線コネクタ 585"/>
        <xdr:cNvCxnSpPr/>
      </xdr:nvCxnSpPr>
      <xdr:spPr>
        <a:xfrm>
          <a:off x="12814300" y="9283372"/>
          <a:ext cx="889000" cy="47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88" name="テキスト ボックス 587"/>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0" name="テキスト ボックス 589"/>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6924</xdr:rowOff>
    </xdr:from>
    <xdr:to>
      <xdr:col>85</xdr:col>
      <xdr:colOff>177800</xdr:colOff>
      <xdr:row>56</xdr:row>
      <xdr:rowOff>108524</xdr:rowOff>
    </xdr:to>
    <xdr:sp macro="" textlink="">
      <xdr:nvSpPr>
        <xdr:cNvPr id="596" name="楕円 595"/>
        <xdr:cNvSpPr/>
      </xdr:nvSpPr>
      <xdr:spPr>
        <a:xfrm>
          <a:off x="16268700" y="96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29801</xdr:rowOff>
    </xdr:from>
    <xdr:ext cx="534377" cy="259045"/>
    <xdr:sp macro="" textlink="">
      <xdr:nvSpPr>
        <xdr:cNvPr id="597" name="教育費該当値テキスト"/>
        <xdr:cNvSpPr txBox="1"/>
      </xdr:nvSpPr>
      <xdr:spPr>
        <a:xfrm>
          <a:off x="16370300" y="945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121941</xdr:rowOff>
    </xdr:from>
    <xdr:to>
      <xdr:col>81</xdr:col>
      <xdr:colOff>101600</xdr:colOff>
      <xdr:row>57</xdr:row>
      <xdr:rowOff>52091</xdr:rowOff>
    </xdr:to>
    <xdr:sp macro="" textlink="">
      <xdr:nvSpPr>
        <xdr:cNvPr id="598" name="楕円 597"/>
        <xdr:cNvSpPr/>
      </xdr:nvSpPr>
      <xdr:spPr>
        <a:xfrm>
          <a:off x="15430500" y="972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43218</xdr:rowOff>
    </xdr:from>
    <xdr:ext cx="534377" cy="259045"/>
    <xdr:sp macro="" textlink="">
      <xdr:nvSpPr>
        <xdr:cNvPr id="599" name="テキスト ボックス 598"/>
        <xdr:cNvSpPr txBox="1"/>
      </xdr:nvSpPr>
      <xdr:spPr>
        <a:xfrm>
          <a:off x="15214111" y="981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33838</xdr:rowOff>
    </xdr:from>
    <xdr:to>
      <xdr:col>76</xdr:col>
      <xdr:colOff>165100</xdr:colOff>
      <xdr:row>57</xdr:row>
      <xdr:rowOff>135438</xdr:rowOff>
    </xdr:to>
    <xdr:sp macro="" textlink="">
      <xdr:nvSpPr>
        <xdr:cNvPr id="600" name="楕円 599"/>
        <xdr:cNvSpPr/>
      </xdr:nvSpPr>
      <xdr:spPr>
        <a:xfrm>
          <a:off x="14541500" y="9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126565</xdr:rowOff>
    </xdr:from>
    <xdr:ext cx="534377" cy="259045"/>
    <xdr:sp macro="" textlink="">
      <xdr:nvSpPr>
        <xdr:cNvPr id="601" name="テキスト ボックス 600"/>
        <xdr:cNvSpPr txBox="1"/>
      </xdr:nvSpPr>
      <xdr:spPr>
        <a:xfrm>
          <a:off x="14325111" y="98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110091</xdr:rowOff>
    </xdr:from>
    <xdr:to>
      <xdr:col>72</xdr:col>
      <xdr:colOff>38100</xdr:colOff>
      <xdr:row>57</xdr:row>
      <xdr:rowOff>40241</xdr:rowOff>
    </xdr:to>
    <xdr:sp macro="" textlink="">
      <xdr:nvSpPr>
        <xdr:cNvPr id="602" name="楕円 601"/>
        <xdr:cNvSpPr/>
      </xdr:nvSpPr>
      <xdr:spPr>
        <a:xfrm>
          <a:off x="13652500" y="97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31368</xdr:rowOff>
    </xdr:from>
    <xdr:ext cx="534377" cy="259045"/>
    <xdr:sp macro="" textlink="">
      <xdr:nvSpPr>
        <xdr:cNvPr id="603" name="テキスト ボックス 602"/>
        <xdr:cNvSpPr txBox="1"/>
      </xdr:nvSpPr>
      <xdr:spPr>
        <a:xfrm>
          <a:off x="13436111" y="980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145722</xdr:rowOff>
    </xdr:from>
    <xdr:to>
      <xdr:col>67</xdr:col>
      <xdr:colOff>101600</xdr:colOff>
      <xdr:row>54</xdr:row>
      <xdr:rowOff>75872</xdr:rowOff>
    </xdr:to>
    <xdr:sp macro="" textlink="">
      <xdr:nvSpPr>
        <xdr:cNvPr id="604" name="楕円 603"/>
        <xdr:cNvSpPr/>
      </xdr:nvSpPr>
      <xdr:spPr>
        <a:xfrm>
          <a:off x="12763500" y="9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92399</xdr:rowOff>
    </xdr:from>
    <xdr:ext cx="599010" cy="259045"/>
    <xdr:sp macro="" textlink="">
      <xdr:nvSpPr>
        <xdr:cNvPr id="605" name="テキスト ボックス 604"/>
        <xdr:cNvSpPr txBox="1"/>
      </xdr:nvSpPr>
      <xdr:spPr>
        <a:xfrm>
          <a:off x="12514795" y="900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7" name="テキスト ボックス 636"/>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29922</xdr:rowOff>
    </xdr:from>
    <xdr:ext cx="469744" cy="259045"/>
    <xdr:sp macro="" textlink="">
      <xdr:nvSpPr>
        <xdr:cNvPr id="640" name="テキスト ボックス 639"/>
        <xdr:cNvSpPr txBox="1"/>
      </xdr:nvSpPr>
      <xdr:spPr>
        <a:xfrm>
          <a:off x="14357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139689</xdr:rowOff>
    </xdr:from>
    <xdr:to>
      <xdr:col>71</xdr:col>
      <xdr:colOff>177800</xdr:colOff>
      <xdr:row>78</xdr:row>
      <xdr:rowOff>139700</xdr:rowOff>
    </xdr:to>
    <xdr:cxnSp macro="">
      <xdr:nvCxnSpPr>
        <xdr:cNvPr id="641" name="直線コネクタ 640"/>
        <xdr:cNvCxnSpPr/>
      </xdr:nvCxnSpPr>
      <xdr:spPr>
        <a:xfrm>
          <a:off x="12814300" y="1351278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3" name="テキスト ボックス 642"/>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5" name="テキスト ボックス 644"/>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249299" cy="259045"/>
    <xdr:sp macro="" textlink="">
      <xdr:nvSpPr>
        <xdr:cNvPr id="652" name="災害復旧費該当値テキスト"/>
        <xdr:cNvSpPr txBox="1"/>
      </xdr:nvSpPr>
      <xdr:spPr>
        <a:xfrm>
          <a:off x="16370300" y="13434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88889</xdr:rowOff>
    </xdr:from>
    <xdr:to>
      <xdr:col>67</xdr:col>
      <xdr:colOff>101600</xdr:colOff>
      <xdr:row>79</xdr:row>
      <xdr:rowOff>19039</xdr:rowOff>
    </xdr:to>
    <xdr:sp macro="" textlink="">
      <xdr:nvSpPr>
        <xdr:cNvPr id="659" name="楕円 658"/>
        <xdr:cNvSpPr/>
      </xdr:nvSpPr>
      <xdr:spPr>
        <a:xfrm>
          <a:off x="12763500" y="13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10166</xdr:rowOff>
    </xdr:from>
    <xdr:ext cx="249299" cy="259045"/>
    <xdr:sp macro="" textlink="">
      <xdr:nvSpPr>
        <xdr:cNvPr id="660" name="テキスト ボックス 659"/>
        <xdr:cNvSpPr txBox="1"/>
      </xdr:nvSpPr>
      <xdr:spPr>
        <a:xfrm>
          <a:off x="12689650" y="135547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140474</xdr:rowOff>
    </xdr:from>
    <xdr:to>
      <xdr:col>85</xdr:col>
      <xdr:colOff>127000</xdr:colOff>
      <xdr:row>96</xdr:row>
      <xdr:rowOff>6851</xdr:rowOff>
    </xdr:to>
    <xdr:cxnSp macro="">
      <xdr:nvCxnSpPr>
        <xdr:cNvPr id="691" name="直線コネクタ 690"/>
        <xdr:cNvCxnSpPr/>
      </xdr:nvCxnSpPr>
      <xdr:spPr>
        <a:xfrm>
          <a:off x="15481300" y="16428224"/>
          <a:ext cx="838200" cy="3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18094</xdr:rowOff>
    </xdr:from>
    <xdr:ext cx="534377" cy="259045"/>
    <xdr:sp macro="" textlink="">
      <xdr:nvSpPr>
        <xdr:cNvPr id="692" name="公債費平均値テキスト"/>
        <xdr:cNvSpPr txBox="1"/>
      </xdr:nvSpPr>
      <xdr:spPr>
        <a:xfrm>
          <a:off x="16370300" y="161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100816</xdr:rowOff>
    </xdr:from>
    <xdr:to>
      <xdr:col>81</xdr:col>
      <xdr:colOff>50800</xdr:colOff>
      <xdr:row>95</xdr:row>
      <xdr:rowOff>140474</xdr:rowOff>
    </xdr:to>
    <xdr:cxnSp macro="">
      <xdr:nvCxnSpPr>
        <xdr:cNvPr id="694" name="直線コネクタ 693"/>
        <xdr:cNvCxnSpPr/>
      </xdr:nvCxnSpPr>
      <xdr:spPr>
        <a:xfrm>
          <a:off x="14592300" y="16388566"/>
          <a:ext cx="889000" cy="3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138566</xdr:rowOff>
    </xdr:from>
    <xdr:ext cx="534377" cy="259045"/>
    <xdr:sp macro="" textlink="">
      <xdr:nvSpPr>
        <xdr:cNvPr id="696" name="テキスト ボックス 695"/>
        <xdr:cNvSpPr txBox="1"/>
      </xdr:nvSpPr>
      <xdr:spPr>
        <a:xfrm>
          <a:off x="15214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93850</xdr:rowOff>
    </xdr:from>
    <xdr:to>
      <xdr:col>76</xdr:col>
      <xdr:colOff>114300</xdr:colOff>
      <xdr:row>95</xdr:row>
      <xdr:rowOff>100816</xdr:rowOff>
    </xdr:to>
    <xdr:cxnSp macro="">
      <xdr:nvCxnSpPr>
        <xdr:cNvPr id="697" name="直線コネクタ 696"/>
        <xdr:cNvCxnSpPr/>
      </xdr:nvCxnSpPr>
      <xdr:spPr>
        <a:xfrm>
          <a:off x="13703300" y="16381600"/>
          <a:ext cx="889000" cy="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132090</xdr:rowOff>
    </xdr:from>
    <xdr:ext cx="534377" cy="259045"/>
    <xdr:sp macro="" textlink="">
      <xdr:nvSpPr>
        <xdr:cNvPr id="699" name="テキスト ボックス 698"/>
        <xdr:cNvSpPr txBox="1"/>
      </xdr:nvSpPr>
      <xdr:spPr>
        <a:xfrm>
          <a:off x="14325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91030</xdr:rowOff>
    </xdr:from>
    <xdr:to>
      <xdr:col>71</xdr:col>
      <xdr:colOff>177800</xdr:colOff>
      <xdr:row>95</xdr:row>
      <xdr:rowOff>93850</xdr:rowOff>
    </xdr:to>
    <xdr:cxnSp macro="">
      <xdr:nvCxnSpPr>
        <xdr:cNvPr id="700" name="直線コネクタ 699"/>
        <xdr:cNvCxnSpPr/>
      </xdr:nvCxnSpPr>
      <xdr:spPr>
        <a:xfrm>
          <a:off x="12814300" y="1637878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148223</xdr:rowOff>
    </xdr:from>
    <xdr:ext cx="534377" cy="259045"/>
    <xdr:sp macro="" textlink="">
      <xdr:nvSpPr>
        <xdr:cNvPr id="702" name="テキスト ボックス 701"/>
        <xdr:cNvSpPr txBox="1"/>
      </xdr:nvSpPr>
      <xdr:spPr>
        <a:xfrm>
          <a:off x="13436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154557</xdr:rowOff>
    </xdr:from>
    <xdr:ext cx="534377" cy="259045"/>
    <xdr:sp macro="" textlink="">
      <xdr:nvSpPr>
        <xdr:cNvPr id="704" name="テキスト ボックス 703"/>
        <xdr:cNvSpPr txBox="1"/>
      </xdr:nvSpPr>
      <xdr:spPr>
        <a:xfrm>
          <a:off x="12547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127501</xdr:rowOff>
    </xdr:from>
    <xdr:to>
      <xdr:col>85</xdr:col>
      <xdr:colOff>177800</xdr:colOff>
      <xdr:row>96</xdr:row>
      <xdr:rowOff>57651</xdr:rowOff>
    </xdr:to>
    <xdr:sp macro="" textlink="">
      <xdr:nvSpPr>
        <xdr:cNvPr id="710" name="楕円 709"/>
        <xdr:cNvSpPr/>
      </xdr:nvSpPr>
      <xdr:spPr>
        <a:xfrm>
          <a:off x="16268700" y="164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105928</xdr:rowOff>
    </xdr:from>
    <xdr:ext cx="534377" cy="259045"/>
    <xdr:sp macro="" textlink="">
      <xdr:nvSpPr>
        <xdr:cNvPr id="711" name="公債費該当値テキスト"/>
        <xdr:cNvSpPr txBox="1"/>
      </xdr:nvSpPr>
      <xdr:spPr>
        <a:xfrm>
          <a:off x="16370300" y="1639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89674</xdr:rowOff>
    </xdr:from>
    <xdr:to>
      <xdr:col>81</xdr:col>
      <xdr:colOff>101600</xdr:colOff>
      <xdr:row>96</xdr:row>
      <xdr:rowOff>19824</xdr:rowOff>
    </xdr:to>
    <xdr:sp macro="" textlink="">
      <xdr:nvSpPr>
        <xdr:cNvPr id="712" name="楕円 711"/>
        <xdr:cNvSpPr/>
      </xdr:nvSpPr>
      <xdr:spPr>
        <a:xfrm>
          <a:off x="15430500" y="16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10951</xdr:rowOff>
    </xdr:from>
    <xdr:ext cx="534377" cy="259045"/>
    <xdr:sp macro="" textlink="">
      <xdr:nvSpPr>
        <xdr:cNvPr id="713" name="テキスト ボックス 712"/>
        <xdr:cNvSpPr txBox="1"/>
      </xdr:nvSpPr>
      <xdr:spPr>
        <a:xfrm>
          <a:off x="15214111" y="1647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50016</xdr:rowOff>
    </xdr:from>
    <xdr:to>
      <xdr:col>76</xdr:col>
      <xdr:colOff>165100</xdr:colOff>
      <xdr:row>95</xdr:row>
      <xdr:rowOff>151616</xdr:rowOff>
    </xdr:to>
    <xdr:sp macro="" textlink="">
      <xdr:nvSpPr>
        <xdr:cNvPr id="714" name="楕円 713"/>
        <xdr:cNvSpPr/>
      </xdr:nvSpPr>
      <xdr:spPr>
        <a:xfrm>
          <a:off x="14541500" y="1633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142743</xdr:rowOff>
    </xdr:from>
    <xdr:ext cx="534377" cy="259045"/>
    <xdr:sp macro="" textlink="">
      <xdr:nvSpPr>
        <xdr:cNvPr id="715" name="テキスト ボックス 714"/>
        <xdr:cNvSpPr txBox="1"/>
      </xdr:nvSpPr>
      <xdr:spPr>
        <a:xfrm>
          <a:off x="14325111" y="1643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43050</xdr:rowOff>
    </xdr:from>
    <xdr:to>
      <xdr:col>72</xdr:col>
      <xdr:colOff>38100</xdr:colOff>
      <xdr:row>95</xdr:row>
      <xdr:rowOff>144650</xdr:rowOff>
    </xdr:to>
    <xdr:sp macro="" textlink="">
      <xdr:nvSpPr>
        <xdr:cNvPr id="716" name="楕円 715"/>
        <xdr:cNvSpPr/>
      </xdr:nvSpPr>
      <xdr:spPr>
        <a:xfrm>
          <a:off x="13652500" y="163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135777</xdr:rowOff>
    </xdr:from>
    <xdr:ext cx="534377" cy="259045"/>
    <xdr:sp macro="" textlink="">
      <xdr:nvSpPr>
        <xdr:cNvPr id="717" name="テキスト ボックス 716"/>
        <xdr:cNvSpPr txBox="1"/>
      </xdr:nvSpPr>
      <xdr:spPr>
        <a:xfrm>
          <a:off x="13436111" y="164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40230</xdr:rowOff>
    </xdr:from>
    <xdr:to>
      <xdr:col>67</xdr:col>
      <xdr:colOff>101600</xdr:colOff>
      <xdr:row>95</xdr:row>
      <xdr:rowOff>141830</xdr:rowOff>
    </xdr:to>
    <xdr:sp macro="" textlink="">
      <xdr:nvSpPr>
        <xdr:cNvPr id="718" name="楕円 717"/>
        <xdr:cNvSpPr/>
      </xdr:nvSpPr>
      <xdr:spPr>
        <a:xfrm>
          <a:off x="12763500" y="163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132957</xdr:rowOff>
    </xdr:from>
    <xdr:ext cx="534377" cy="259045"/>
    <xdr:sp macro="" textlink="">
      <xdr:nvSpPr>
        <xdr:cNvPr id="719" name="テキスト ボックス 718"/>
        <xdr:cNvSpPr txBox="1"/>
      </xdr:nvSpPr>
      <xdr:spPr>
        <a:xfrm>
          <a:off x="12547111" y="1642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目的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別の住民一人当たりの行政コスト中で</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、「衛生費」で見られる変動は新病院建設事業といった大型建設事業による一時的なもので、事業完了によるピークアウトを迎えて平時モードへの減少傾向に向かう。</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「教育費」については学校施設耐震化事業の事業完了により減少傾向であったが、近年は小中学校長寿命化事業や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安田学校給食センターの移転改築事業のため増加傾向となっている。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また、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年度までは、予算編成時に財政担当によって目的毎に予算枠を設定することで全体のコスト削減を図る枠配分予算編成を採用してきたことから、決算においてもどの目的もほぼ横ばいの状況が続いたが、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は事業効果・成果に重点を置くため、「阿賀野市総合計画」に基づき必要な事業へは重点的に予算配分を行う編成方針へと改めたことから、目的ごとに独自性をもった決算額へとシフトしつつあると考え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今後も、阿賀野市としての特色、独自性をもったコスト配分を推進し「人口減対策」や「地域活性化」などの取組みに最大限の効果が発揮できるよう努めたい。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年度の実質単年度収支は、普通交付税の段階的縮減（△</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388</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百万円）による歳入減の一方、医療情報システム更新に備えた病院整備基金への積増し（</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+411</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百万円）など臨時的支出があったことからマイナスに転じたが、</a:t>
          </a:r>
          <a:r>
            <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年度は、普通交付税の段階的縮減（△</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243</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百万円）があったものの、税収の増（</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214</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百万円）や各種交付金が増となったこと、大きな臨時的支出がなかったことからプラスに転じた。</a:t>
          </a:r>
          <a:endPar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また、財調残高は横ばいでの水準を確保しており普通交付税の段階的縮減終了後への対応を踏まえても想定どおりと考える。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「国民健康保険特別会計」は、過去に継続的な赤字見込みから繰上充用による予算措置を行ってきた経緯があるが、近年は</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ジェネリック医薬品の推奨など</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医療給付費の抑制から赤字の解消が可能となったため、今年度も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ポイント減のほぼ横ばいの状況となった。</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年度からは県下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市で広域化による共同事業に移行するが、県への納付金は市が徴収する保険税で賄うため、今後も収支状況に注視が必要となる。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また、比率が低迷する「公共下水道事業特別会計」は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年度から公営企業会計に移行するため、</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年度までの整備計画期間中に経営改善等も視野に入れ、改善を目指す。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なお、「病院事業会計」においては新病院の運営に完全移行したことから「あがの市民病院改革プラン」に基づいた経営収支の改善と安定化を図っている。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いずれの会計においても、収支の大幅な変動とならないよう臨時的な支出を可能な限り抑制し計画的に事業遂行を行うことで指標の向上に努めている。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kakuzaisei/300_&#36001;&#25919;&#20418;/560_&#36001;&#25919;&#24773;&#22577;&#38283;&#31034;(&#36001;&#25919;&#29366;&#27841;&#36039;&#26009;&#38598;)/H29/2&#22238;&#30446;&#20844;&#34920;/&#12304;&#36001;&#25919;&#29366;&#27841;&#36039;&#26009;&#38598;&#12305;_152234_&#38463;&#36032;&#37326;&#24066;_2017/&#12304;&#36001;&#25919;&#29366;&#27841;&#36039;&#26009;&#38598;&#12305;_152234_&#38463;&#36032;&#37326;&#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131.6</v>
          </cell>
          <cell r="CN51">
            <v>151.4</v>
          </cell>
        </row>
        <row r="53">
          <cell r="CF53">
            <v>58</v>
          </cell>
          <cell r="CN53">
            <v>59.1</v>
          </cell>
        </row>
        <row r="55">
          <cell r="AN55" t="str">
            <v>類似団体内平均値</v>
          </cell>
          <cell r="CF55">
            <v>32.799999999999997</v>
          </cell>
          <cell r="CN55">
            <v>20.2</v>
          </cell>
        </row>
        <row r="57">
          <cell r="CF57">
            <v>58.6</v>
          </cell>
          <cell r="CN57">
            <v>53.6</v>
          </cell>
        </row>
        <row r="72">
          <cell r="BP72" t="str">
            <v>H25</v>
          </cell>
          <cell r="BX72" t="str">
            <v>H26</v>
          </cell>
          <cell r="CF72" t="str">
            <v>H27</v>
          </cell>
          <cell r="CN72" t="str">
            <v>H28</v>
          </cell>
          <cell r="CV72" t="str">
            <v>H29</v>
          </cell>
        </row>
        <row r="73">
          <cell r="AN73" t="str">
            <v>当該団体値</v>
          </cell>
          <cell r="BP73">
            <v>124</v>
          </cell>
          <cell r="BX73">
            <v>124.2</v>
          </cell>
          <cell r="CF73">
            <v>131.6</v>
          </cell>
          <cell r="CN73">
            <v>151.4</v>
          </cell>
          <cell r="CV73">
            <v>154.1</v>
          </cell>
        </row>
        <row r="75">
          <cell r="BP75">
            <v>15.5</v>
          </cell>
          <cell r="BX75">
            <v>14.6</v>
          </cell>
          <cell r="CF75">
            <v>14.1</v>
          </cell>
          <cell r="CN75">
            <v>13.5</v>
          </cell>
          <cell r="CV75">
            <v>12.4</v>
          </cell>
        </row>
        <row r="77">
          <cell r="AN77" t="str">
            <v>類似団体内平均値</v>
          </cell>
          <cell r="BP77">
            <v>52.8</v>
          </cell>
          <cell r="BX77">
            <v>48.6</v>
          </cell>
          <cell r="CF77">
            <v>32.799999999999997</v>
          </cell>
          <cell r="CN77">
            <v>20.2</v>
          </cell>
          <cell r="CV77">
            <v>19</v>
          </cell>
        </row>
        <row r="79">
          <cell r="BP79">
            <v>11.5</v>
          </cell>
          <cell r="BX79">
            <v>10.4</v>
          </cell>
          <cell r="CF79">
            <v>9.5</v>
          </cell>
          <cell r="CN79">
            <v>8.6</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22530209</v>
      </c>
      <c r="BO4" s="372"/>
      <c r="BP4" s="372"/>
      <c r="BQ4" s="372"/>
      <c r="BR4" s="372"/>
      <c r="BS4" s="372"/>
      <c r="BT4" s="372"/>
      <c r="BU4" s="373"/>
      <c r="BV4" s="371">
        <v>22218605</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7.4</v>
      </c>
      <c r="CU4" s="378"/>
      <c r="CV4" s="378"/>
      <c r="CW4" s="378"/>
      <c r="CX4" s="378"/>
      <c r="CY4" s="378"/>
      <c r="CZ4" s="378"/>
      <c r="DA4" s="379"/>
      <c r="DB4" s="377">
        <v>4.2</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21329524</v>
      </c>
      <c r="BO5" s="409"/>
      <c r="BP5" s="409"/>
      <c r="BQ5" s="409"/>
      <c r="BR5" s="409"/>
      <c r="BS5" s="409"/>
      <c r="BT5" s="409"/>
      <c r="BU5" s="410"/>
      <c r="BV5" s="408">
        <v>21296375</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89.9</v>
      </c>
      <c r="CU5" s="406"/>
      <c r="CV5" s="406"/>
      <c r="CW5" s="406"/>
      <c r="CX5" s="406"/>
      <c r="CY5" s="406"/>
      <c r="CZ5" s="406"/>
      <c r="DA5" s="407"/>
      <c r="DB5" s="405">
        <v>91.1</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1200685</v>
      </c>
      <c r="BO6" s="409"/>
      <c r="BP6" s="409"/>
      <c r="BQ6" s="409"/>
      <c r="BR6" s="409"/>
      <c r="BS6" s="409"/>
      <c r="BT6" s="409"/>
      <c r="BU6" s="410"/>
      <c r="BV6" s="408">
        <v>922230</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94.3</v>
      </c>
      <c r="CU6" s="446"/>
      <c r="CV6" s="446"/>
      <c r="CW6" s="446"/>
      <c r="CX6" s="446"/>
      <c r="CY6" s="446"/>
      <c r="CZ6" s="446"/>
      <c r="DA6" s="447"/>
      <c r="DB6" s="445">
        <v>95.5</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254450</v>
      </c>
      <c r="BO7" s="409"/>
      <c r="BP7" s="409"/>
      <c r="BQ7" s="409"/>
      <c r="BR7" s="409"/>
      <c r="BS7" s="409"/>
      <c r="BT7" s="409"/>
      <c r="BU7" s="410"/>
      <c r="BV7" s="408">
        <v>376784</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12855984</v>
      </c>
      <c r="CU7" s="409"/>
      <c r="CV7" s="409"/>
      <c r="CW7" s="409"/>
      <c r="CX7" s="409"/>
      <c r="CY7" s="409"/>
      <c r="CZ7" s="409"/>
      <c r="DA7" s="410"/>
      <c r="DB7" s="408">
        <v>13004493</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946235</v>
      </c>
      <c r="BO8" s="409"/>
      <c r="BP8" s="409"/>
      <c r="BQ8" s="409"/>
      <c r="BR8" s="409"/>
      <c r="BS8" s="409"/>
      <c r="BT8" s="409"/>
      <c r="BU8" s="410"/>
      <c r="BV8" s="408">
        <v>545446</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0.41</v>
      </c>
      <c r="CU8" s="449"/>
      <c r="CV8" s="449"/>
      <c r="CW8" s="449"/>
      <c r="CX8" s="449"/>
      <c r="CY8" s="449"/>
      <c r="CZ8" s="449"/>
      <c r="DA8" s="450"/>
      <c r="DB8" s="448">
        <v>0.41</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43415</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88</v>
      </c>
      <c r="AV9" s="441"/>
      <c r="AW9" s="441"/>
      <c r="AX9" s="441"/>
      <c r="AY9" s="442" t="s">
        <v>108</v>
      </c>
      <c r="AZ9" s="443"/>
      <c r="BA9" s="443"/>
      <c r="BB9" s="443"/>
      <c r="BC9" s="443"/>
      <c r="BD9" s="443"/>
      <c r="BE9" s="443"/>
      <c r="BF9" s="443"/>
      <c r="BG9" s="443"/>
      <c r="BH9" s="443"/>
      <c r="BI9" s="443"/>
      <c r="BJ9" s="443"/>
      <c r="BK9" s="443"/>
      <c r="BL9" s="443"/>
      <c r="BM9" s="444"/>
      <c r="BN9" s="408">
        <v>400789</v>
      </c>
      <c r="BO9" s="409"/>
      <c r="BP9" s="409"/>
      <c r="BQ9" s="409"/>
      <c r="BR9" s="409"/>
      <c r="BS9" s="409"/>
      <c r="BT9" s="409"/>
      <c r="BU9" s="410"/>
      <c r="BV9" s="408">
        <v>-402871</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15.4</v>
      </c>
      <c r="CU9" s="406"/>
      <c r="CV9" s="406"/>
      <c r="CW9" s="406"/>
      <c r="CX9" s="406"/>
      <c r="CY9" s="406"/>
      <c r="CZ9" s="406"/>
      <c r="DA9" s="407"/>
      <c r="DB9" s="405">
        <v>16</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110</v>
      </c>
      <c r="M10" s="438"/>
      <c r="N10" s="438"/>
      <c r="O10" s="438"/>
      <c r="P10" s="438"/>
      <c r="Q10" s="439"/>
      <c r="R10" s="459">
        <v>45560</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189</v>
      </c>
      <c r="BO10" s="409"/>
      <c r="BP10" s="409"/>
      <c r="BQ10" s="409"/>
      <c r="BR10" s="409"/>
      <c r="BS10" s="409"/>
      <c r="BT10" s="409"/>
      <c r="BU10" s="410"/>
      <c r="BV10" s="408">
        <v>254</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112</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x14ac:dyDescent="0.15">
      <c r="A12" s="166"/>
      <c r="B12" s="468" t="s">
        <v>122</v>
      </c>
      <c r="C12" s="469"/>
      <c r="D12" s="469"/>
      <c r="E12" s="469"/>
      <c r="F12" s="469"/>
      <c r="G12" s="469"/>
      <c r="H12" s="469"/>
      <c r="I12" s="469"/>
      <c r="J12" s="469"/>
      <c r="K12" s="470"/>
      <c r="L12" s="477" t="s">
        <v>123</v>
      </c>
      <c r="M12" s="478"/>
      <c r="N12" s="478"/>
      <c r="O12" s="478"/>
      <c r="P12" s="478"/>
      <c r="Q12" s="479"/>
      <c r="R12" s="480">
        <v>43165</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66090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42942</v>
      </c>
      <c r="S13" s="490"/>
      <c r="T13" s="490"/>
      <c r="U13" s="490"/>
      <c r="V13" s="491"/>
      <c r="W13" s="424" t="s">
        <v>132</v>
      </c>
      <c r="X13" s="425"/>
      <c r="Y13" s="425"/>
      <c r="Z13" s="425"/>
      <c r="AA13" s="425"/>
      <c r="AB13" s="415"/>
      <c r="AC13" s="459">
        <v>2106</v>
      </c>
      <c r="AD13" s="460"/>
      <c r="AE13" s="460"/>
      <c r="AF13" s="460"/>
      <c r="AG13" s="499"/>
      <c r="AH13" s="459">
        <v>2240</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400978</v>
      </c>
      <c r="BO13" s="409"/>
      <c r="BP13" s="409"/>
      <c r="BQ13" s="409"/>
      <c r="BR13" s="409"/>
      <c r="BS13" s="409"/>
      <c r="BT13" s="409"/>
      <c r="BU13" s="410"/>
      <c r="BV13" s="408">
        <v>-468707</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12.4</v>
      </c>
      <c r="CU13" s="406"/>
      <c r="CV13" s="406"/>
      <c r="CW13" s="406"/>
      <c r="CX13" s="406"/>
      <c r="CY13" s="406"/>
      <c r="CZ13" s="406"/>
      <c r="DA13" s="407"/>
      <c r="DB13" s="405">
        <v>13.5</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43691</v>
      </c>
      <c r="S14" s="490"/>
      <c r="T14" s="490"/>
      <c r="U14" s="490"/>
      <c r="V14" s="491"/>
      <c r="W14" s="398"/>
      <c r="X14" s="399"/>
      <c r="Y14" s="399"/>
      <c r="Z14" s="399"/>
      <c r="AA14" s="399"/>
      <c r="AB14" s="388"/>
      <c r="AC14" s="492">
        <v>9.6999999999999993</v>
      </c>
      <c r="AD14" s="493"/>
      <c r="AE14" s="493"/>
      <c r="AF14" s="493"/>
      <c r="AG14" s="494"/>
      <c r="AH14" s="492">
        <v>10.199999999999999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154.1</v>
      </c>
      <c r="CU14" s="504"/>
      <c r="CV14" s="504"/>
      <c r="CW14" s="504"/>
      <c r="CX14" s="504"/>
      <c r="CY14" s="504"/>
      <c r="CZ14" s="504"/>
      <c r="DA14" s="505"/>
      <c r="DB14" s="503">
        <v>151.4</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131</v>
      </c>
      <c r="N15" s="497"/>
      <c r="O15" s="497"/>
      <c r="P15" s="497"/>
      <c r="Q15" s="498"/>
      <c r="R15" s="489">
        <v>43482</v>
      </c>
      <c r="S15" s="490"/>
      <c r="T15" s="490"/>
      <c r="U15" s="490"/>
      <c r="V15" s="491"/>
      <c r="W15" s="424" t="s">
        <v>139</v>
      </c>
      <c r="X15" s="425"/>
      <c r="Y15" s="425"/>
      <c r="Z15" s="425"/>
      <c r="AA15" s="425"/>
      <c r="AB15" s="415"/>
      <c r="AC15" s="459">
        <v>7438</v>
      </c>
      <c r="AD15" s="460"/>
      <c r="AE15" s="460"/>
      <c r="AF15" s="460"/>
      <c r="AG15" s="499"/>
      <c r="AH15" s="459">
        <v>7638</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4395900</v>
      </c>
      <c r="BO15" s="372"/>
      <c r="BP15" s="372"/>
      <c r="BQ15" s="372"/>
      <c r="BR15" s="372"/>
      <c r="BS15" s="372"/>
      <c r="BT15" s="372"/>
      <c r="BU15" s="373"/>
      <c r="BV15" s="371">
        <v>4338577</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34.299999999999997</v>
      </c>
      <c r="AD16" s="493"/>
      <c r="AE16" s="493"/>
      <c r="AF16" s="493"/>
      <c r="AG16" s="494"/>
      <c r="AH16" s="492">
        <v>34.700000000000003</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10601265</v>
      </c>
      <c r="BO16" s="409"/>
      <c r="BP16" s="409"/>
      <c r="BQ16" s="409"/>
      <c r="BR16" s="409"/>
      <c r="BS16" s="409"/>
      <c r="BT16" s="409"/>
      <c r="BU16" s="410"/>
      <c r="BV16" s="408">
        <v>10525118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12153</v>
      </c>
      <c r="AD17" s="460"/>
      <c r="AE17" s="460"/>
      <c r="AF17" s="460"/>
      <c r="AG17" s="499"/>
      <c r="AH17" s="459">
        <v>12154</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5532255</v>
      </c>
      <c r="BO17" s="409"/>
      <c r="BP17" s="409"/>
      <c r="BQ17" s="409"/>
      <c r="BR17" s="409"/>
      <c r="BS17" s="409"/>
      <c r="BT17" s="409"/>
      <c r="BU17" s="410"/>
      <c r="BV17" s="408">
        <v>5445421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192.74</v>
      </c>
      <c r="M18" s="521"/>
      <c r="N18" s="521"/>
      <c r="O18" s="521"/>
      <c r="P18" s="521"/>
      <c r="Q18" s="521"/>
      <c r="R18" s="522"/>
      <c r="S18" s="522"/>
      <c r="T18" s="522"/>
      <c r="U18" s="522"/>
      <c r="V18" s="523"/>
      <c r="W18" s="426"/>
      <c r="X18" s="427"/>
      <c r="Y18" s="427"/>
      <c r="Z18" s="427"/>
      <c r="AA18" s="427"/>
      <c r="AB18" s="418"/>
      <c r="AC18" s="524">
        <v>56</v>
      </c>
      <c r="AD18" s="525"/>
      <c r="AE18" s="525"/>
      <c r="AF18" s="525"/>
      <c r="AG18" s="526"/>
      <c r="AH18" s="524">
        <v>55.2</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11731279</v>
      </c>
      <c r="BO18" s="409"/>
      <c r="BP18" s="409"/>
      <c r="BQ18" s="409"/>
      <c r="BR18" s="409"/>
      <c r="BS18" s="409"/>
      <c r="BT18" s="409"/>
      <c r="BU18" s="410"/>
      <c r="BV18" s="408">
        <v>11861231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225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15058368</v>
      </c>
      <c r="BO19" s="409"/>
      <c r="BP19" s="409"/>
      <c r="BQ19" s="409"/>
      <c r="BR19" s="409"/>
      <c r="BS19" s="409"/>
      <c r="BT19" s="409"/>
      <c r="BU19" s="410"/>
      <c r="BV19" s="408">
        <v>15680451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13390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23644668</v>
      </c>
      <c r="BO23" s="409"/>
      <c r="BP23" s="409"/>
      <c r="BQ23" s="409"/>
      <c r="BR23" s="409"/>
      <c r="BS23" s="409"/>
      <c r="BT23" s="409"/>
      <c r="BU23" s="410"/>
      <c r="BV23" s="408">
        <v>23958119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8290</v>
      </c>
      <c r="R24" s="460"/>
      <c r="S24" s="460"/>
      <c r="T24" s="460"/>
      <c r="U24" s="460"/>
      <c r="V24" s="499"/>
      <c r="W24" s="558"/>
      <c r="X24" s="546"/>
      <c r="Y24" s="547"/>
      <c r="Z24" s="458" t="s">
        <v>163</v>
      </c>
      <c r="AA24" s="438"/>
      <c r="AB24" s="438"/>
      <c r="AC24" s="438"/>
      <c r="AD24" s="438"/>
      <c r="AE24" s="438"/>
      <c r="AF24" s="438"/>
      <c r="AG24" s="439"/>
      <c r="AH24" s="459">
        <v>407</v>
      </c>
      <c r="AI24" s="460"/>
      <c r="AJ24" s="460"/>
      <c r="AK24" s="460"/>
      <c r="AL24" s="499"/>
      <c r="AM24" s="459">
        <v>1269840</v>
      </c>
      <c r="AN24" s="460"/>
      <c r="AO24" s="460"/>
      <c r="AP24" s="460"/>
      <c r="AQ24" s="460"/>
      <c r="AR24" s="499"/>
      <c r="AS24" s="459">
        <v>3120</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20264914</v>
      </c>
      <c r="BO24" s="409"/>
      <c r="BP24" s="409"/>
      <c r="BQ24" s="409"/>
      <c r="BR24" s="409"/>
      <c r="BS24" s="409"/>
      <c r="BT24" s="409"/>
      <c r="BU24" s="410"/>
      <c r="BV24" s="408">
        <v>20126281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6350</v>
      </c>
      <c r="R25" s="460"/>
      <c r="S25" s="460"/>
      <c r="T25" s="460"/>
      <c r="U25" s="460"/>
      <c r="V25" s="499"/>
      <c r="W25" s="558"/>
      <c r="X25" s="546"/>
      <c r="Y25" s="547"/>
      <c r="Z25" s="458" t="s">
        <v>166</v>
      </c>
      <c r="AA25" s="438"/>
      <c r="AB25" s="438"/>
      <c r="AC25" s="438"/>
      <c r="AD25" s="438"/>
      <c r="AE25" s="438"/>
      <c r="AF25" s="438"/>
      <c r="AG25" s="439"/>
      <c r="AH25" s="459">
        <v>83</v>
      </c>
      <c r="AI25" s="460"/>
      <c r="AJ25" s="460"/>
      <c r="AK25" s="460"/>
      <c r="AL25" s="499"/>
      <c r="AM25" s="459">
        <v>240617</v>
      </c>
      <c r="AN25" s="460"/>
      <c r="AO25" s="460"/>
      <c r="AP25" s="460"/>
      <c r="AQ25" s="460"/>
      <c r="AR25" s="499"/>
      <c r="AS25" s="459">
        <v>2899</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1959922</v>
      </c>
      <c r="BO25" s="372"/>
      <c r="BP25" s="372"/>
      <c r="BQ25" s="372"/>
      <c r="BR25" s="372"/>
      <c r="BS25" s="372"/>
      <c r="BT25" s="372"/>
      <c r="BU25" s="373"/>
      <c r="BV25" s="371">
        <v>1242118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168</v>
      </c>
      <c r="F26" s="438"/>
      <c r="G26" s="438"/>
      <c r="H26" s="438"/>
      <c r="I26" s="438"/>
      <c r="J26" s="438"/>
      <c r="K26" s="439"/>
      <c r="L26" s="459">
        <v>1</v>
      </c>
      <c r="M26" s="460"/>
      <c r="N26" s="460"/>
      <c r="O26" s="460"/>
      <c r="P26" s="499"/>
      <c r="Q26" s="459">
        <v>5600</v>
      </c>
      <c r="R26" s="460"/>
      <c r="S26" s="460"/>
      <c r="T26" s="460"/>
      <c r="U26" s="460"/>
      <c r="V26" s="499"/>
      <c r="W26" s="558"/>
      <c r="X26" s="546"/>
      <c r="Y26" s="547"/>
      <c r="Z26" s="458" t="s">
        <v>169</v>
      </c>
      <c r="AA26" s="568"/>
      <c r="AB26" s="568"/>
      <c r="AC26" s="568"/>
      <c r="AD26" s="568"/>
      <c r="AE26" s="568"/>
      <c r="AF26" s="568"/>
      <c r="AG26" s="569"/>
      <c r="AH26" s="459">
        <v>20</v>
      </c>
      <c r="AI26" s="460"/>
      <c r="AJ26" s="460"/>
      <c r="AK26" s="460"/>
      <c r="AL26" s="499"/>
      <c r="AM26" s="459">
        <v>61920</v>
      </c>
      <c r="AN26" s="460"/>
      <c r="AO26" s="460"/>
      <c r="AP26" s="460"/>
      <c r="AQ26" s="460"/>
      <c r="AR26" s="499"/>
      <c r="AS26" s="459">
        <v>3096</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130</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171</v>
      </c>
      <c r="F27" s="438"/>
      <c r="G27" s="438"/>
      <c r="H27" s="438"/>
      <c r="I27" s="438"/>
      <c r="J27" s="438"/>
      <c r="K27" s="439"/>
      <c r="L27" s="459">
        <v>1</v>
      </c>
      <c r="M27" s="460"/>
      <c r="N27" s="460"/>
      <c r="O27" s="460"/>
      <c r="P27" s="499"/>
      <c r="Q27" s="459">
        <v>3616</v>
      </c>
      <c r="R27" s="460"/>
      <c r="S27" s="460"/>
      <c r="T27" s="460"/>
      <c r="U27" s="460"/>
      <c r="V27" s="499"/>
      <c r="W27" s="558"/>
      <c r="X27" s="546"/>
      <c r="Y27" s="547"/>
      <c r="Z27" s="458" t="s">
        <v>172</v>
      </c>
      <c r="AA27" s="438"/>
      <c r="AB27" s="438"/>
      <c r="AC27" s="438"/>
      <c r="AD27" s="438"/>
      <c r="AE27" s="438"/>
      <c r="AF27" s="438"/>
      <c r="AG27" s="439"/>
      <c r="AH27" s="459">
        <v>15</v>
      </c>
      <c r="AI27" s="460"/>
      <c r="AJ27" s="460"/>
      <c r="AK27" s="460"/>
      <c r="AL27" s="499"/>
      <c r="AM27" s="459">
        <v>47775</v>
      </c>
      <c r="AN27" s="460"/>
      <c r="AO27" s="460"/>
      <c r="AP27" s="460"/>
      <c r="AQ27" s="460"/>
      <c r="AR27" s="499"/>
      <c r="AS27" s="459">
        <v>3185</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t="s">
        <v>130</v>
      </c>
      <c r="BO27" s="582"/>
      <c r="BP27" s="582"/>
      <c r="BQ27" s="582"/>
      <c r="BR27" s="582"/>
      <c r="BS27" s="582"/>
      <c r="BT27" s="582"/>
      <c r="BU27" s="583"/>
      <c r="BV27" s="581" t="s">
        <v>130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174</v>
      </c>
      <c r="F28" s="438"/>
      <c r="G28" s="438"/>
      <c r="H28" s="438"/>
      <c r="I28" s="438"/>
      <c r="J28" s="438"/>
      <c r="K28" s="439"/>
      <c r="L28" s="459">
        <v>1</v>
      </c>
      <c r="M28" s="460"/>
      <c r="N28" s="460"/>
      <c r="O28" s="460"/>
      <c r="P28" s="499"/>
      <c r="Q28" s="459">
        <v>2948</v>
      </c>
      <c r="R28" s="460"/>
      <c r="S28" s="460"/>
      <c r="T28" s="460"/>
      <c r="U28" s="460"/>
      <c r="V28" s="499"/>
      <c r="W28" s="558"/>
      <c r="X28" s="546"/>
      <c r="Y28" s="547"/>
      <c r="Z28" s="458" t="s">
        <v>175</v>
      </c>
      <c r="AA28" s="438"/>
      <c r="AB28" s="438"/>
      <c r="AC28" s="438"/>
      <c r="AD28" s="438"/>
      <c r="AE28" s="438"/>
      <c r="AF28" s="438"/>
      <c r="AG28" s="439"/>
      <c r="AH28" s="459" t="s">
        <v>130</v>
      </c>
      <c r="AI28" s="460"/>
      <c r="AJ28" s="460"/>
      <c r="AK28" s="460"/>
      <c r="AL28" s="499"/>
      <c r="AM28" s="459" t="s">
        <v>130</v>
      </c>
      <c r="AN28" s="460"/>
      <c r="AO28" s="460"/>
      <c r="AP28" s="460"/>
      <c r="AQ28" s="460"/>
      <c r="AR28" s="499"/>
      <c r="AS28" s="459" t="s">
        <v>130</v>
      </c>
      <c r="AT28" s="460"/>
      <c r="AU28" s="460"/>
      <c r="AV28" s="460"/>
      <c r="AW28" s="460"/>
      <c r="AX28" s="461"/>
      <c r="AY28" s="584" t="s">
        <v>176</v>
      </c>
      <c r="AZ28" s="585"/>
      <c r="BA28" s="585"/>
      <c r="BB28" s="586"/>
      <c r="BC28" s="368" t="s">
        <v>42</v>
      </c>
      <c r="BD28" s="369"/>
      <c r="BE28" s="369"/>
      <c r="BF28" s="369"/>
      <c r="BG28" s="369"/>
      <c r="BH28" s="369"/>
      <c r="BI28" s="369"/>
      <c r="BJ28" s="369"/>
      <c r="BK28" s="369"/>
      <c r="BL28" s="369"/>
      <c r="BM28" s="370"/>
      <c r="BN28" s="371">
        <v>1961289</v>
      </c>
      <c r="BO28" s="372"/>
      <c r="BP28" s="372"/>
      <c r="BQ28" s="372"/>
      <c r="BR28" s="372"/>
      <c r="BS28" s="372"/>
      <c r="BT28" s="372"/>
      <c r="BU28" s="373"/>
      <c r="BV28" s="371">
        <v>1961100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177</v>
      </c>
      <c r="F29" s="438"/>
      <c r="G29" s="438"/>
      <c r="H29" s="438"/>
      <c r="I29" s="438"/>
      <c r="J29" s="438"/>
      <c r="K29" s="439"/>
      <c r="L29" s="459">
        <v>18</v>
      </c>
      <c r="M29" s="460"/>
      <c r="N29" s="460"/>
      <c r="O29" s="460"/>
      <c r="P29" s="499"/>
      <c r="Q29" s="459">
        <v>2713</v>
      </c>
      <c r="R29" s="460"/>
      <c r="S29" s="460"/>
      <c r="T29" s="460"/>
      <c r="U29" s="460"/>
      <c r="V29" s="499"/>
      <c r="W29" s="559"/>
      <c r="X29" s="560"/>
      <c r="Y29" s="561"/>
      <c r="Z29" s="458" t="s">
        <v>178</v>
      </c>
      <c r="AA29" s="438"/>
      <c r="AB29" s="438"/>
      <c r="AC29" s="438"/>
      <c r="AD29" s="438"/>
      <c r="AE29" s="438"/>
      <c r="AF29" s="438"/>
      <c r="AG29" s="439"/>
      <c r="AH29" s="459">
        <v>422</v>
      </c>
      <c r="AI29" s="460"/>
      <c r="AJ29" s="460"/>
      <c r="AK29" s="460"/>
      <c r="AL29" s="499"/>
      <c r="AM29" s="459">
        <v>1317615</v>
      </c>
      <c r="AN29" s="460"/>
      <c r="AO29" s="460"/>
      <c r="AP29" s="460"/>
      <c r="AQ29" s="460"/>
      <c r="AR29" s="499"/>
      <c r="AS29" s="459">
        <v>3122</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366803</v>
      </c>
      <c r="BO29" s="409"/>
      <c r="BP29" s="409"/>
      <c r="BQ29" s="409"/>
      <c r="BR29" s="409"/>
      <c r="BS29" s="409"/>
      <c r="BT29" s="409"/>
      <c r="BU29" s="410"/>
      <c r="BV29" s="408">
        <v>366766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96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3935079</v>
      </c>
      <c r="BO30" s="582"/>
      <c r="BP30" s="582"/>
      <c r="BQ30" s="582"/>
      <c r="BR30" s="582"/>
      <c r="BS30" s="582"/>
      <c r="BT30" s="582"/>
      <c r="BU30" s="583"/>
      <c r="BV30" s="581">
        <v>4037747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187</v>
      </c>
      <c r="V33" s="432"/>
      <c r="W33" s="397" t="s">
        <v>188</v>
      </c>
      <c r="X33" s="397"/>
      <c r="Y33" s="397"/>
      <c r="Z33" s="397"/>
      <c r="AA33" s="397"/>
      <c r="AB33" s="397"/>
      <c r="AC33" s="397"/>
      <c r="AD33" s="397"/>
      <c r="AE33" s="397"/>
      <c r="AF33" s="397"/>
      <c r="AG33" s="397"/>
      <c r="AH33" s="397"/>
      <c r="AI33" s="397"/>
      <c r="AJ33" s="397"/>
      <c r="AK33" s="397"/>
      <c r="AL33" s="195"/>
      <c r="AM33" s="432" t="s">
        <v>187</v>
      </c>
      <c r="AN33" s="432"/>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187</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IF('各会計、関係団体の財政状況及び健全化判断比率'!B33="","",'各会計、関係団体の財政状況及び健全化判断比率'!B33)</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11</v>
      </c>
      <c r="BX34" s="594"/>
      <c r="BY34" s="595" t="str">
        <f>IF('各会計、関係団体の財政状況及び健全化判断比率'!B68="","",'各会計、関係団体の財政状況及び健全化判断比率'!B68)</f>
        <v>阿賀北広域組合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6</v>
      </c>
      <c r="AN35" s="594"/>
      <c r="AO35" s="595" t="str">
        <f>IF('各会計、関係団体の財政状況及び健全化判断比率'!B32="","",'各会計、関係団体の財政状況及び健全化判断比率'!B32)</f>
        <v>病院事業会計</v>
      </c>
      <c r="AP35" s="595"/>
      <c r="AQ35" s="595"/>
      <c r="AR35" s="595"/>
      <c r="AS35" s="595"/>
      <c r="AT35" s="595"/>
      <c r="AU35" s="595"/>
      <c r="AV35" s="595"/>
      <c r="AW35" s="595"/>
      <c r="AX35" s="595"/>
      <c r="AY35" s="595"/>
      <c r="AZ35" s="595"/>
      <c r="BA35" s="595"/>
      <c r="BB35" s="595"/>
      <c r="BC35" s="595"/>
      <c r="BD35" s="193"/>
      <c r="BE35" s="594">
        <f t="shared" ref="BE35:BE43" si="1">IF(BG35="","",BE34+1)</f>
        <v>8</v>
      </c>
      <c r="BF35" s="594"/>
      <c r="BG35" s="595" t="str">
        <f>IF('各会計、関係団体の財政状況及び健全化判断比率'!B34="","",'各会計、関係団体の財政状況及び健全化判断比率'!B34)</f>
        <v>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12</v>
      </c>
      <c r="BX35" s="594"/>
      <c r="BY35" s="595" t="str">
        <f>IF('各会計、関係団体の財政状況及び健全化判断比率'!B69="","",'各会計、関係団体の財政状況及び健全化判断比率'!B69)</f>
        <v>五泉地域衛生施設組合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9</v>
      </c>
      <c r="BF36" s="594"/>
      <c r="BG36" s="595" t="str">
        <f>IF('各会計、関係団体の財政状況及び健全化判断比率'!B35="","",'各会計、関係団体の財政状況及び健全化判断比率'!B35)</f>
        <v>少年自然の家特別会計</v>
      </c>
      <c r="BH36" s="595"/>
      <c r="BI36" s="595"/>
      <c r="BJ36" s="595"/>
      <c r="BK36" s="595"/>
      <c r="BL36" s="595"/>
      <c r="BM36" s="595"/>
      <c r="BN36" s="595"/>
      <c r="BO36" s="595"/>
      <c r="BP36" s="595"/>
      <c r="BQ36" s="595"/>
      <c r="BR36" s="595"/>
      <c r="BS36" s="595"/>
      <c r="BT36" s="595"/>
      <c r="BU36" s="595"/>
      <c r="BV36" s="193"/>
      <c r="BW36" s="594">
        <f t="shared" si="2"/>
        <v>13</v>
      </c>
      <c r="BX36" s="594"/>
      <c r="BY36" s="595" t="str">
        <f>IF('各会計、関係団体の財政状況及び健全化判断比率'!B70="","",'各会計、関係団体の財政状況及び健全化判断比率'!B70)</f>
        <v>新発田地域老人福祉保健事務組合（一般会計）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10</v>
      </c>
      <c r="BF37" s="594"/>
      <c r="BG37" s="595" t="str">
        <f>IF('各会計、関係団体の財政状況及び健全化判断比率'!B36="","",'各会計、関係団体の財政状況及び健全化判断比率'!B36)</f>
        <v>工業団地造成事業特別会計</v>
      </c>
      <c r="BH37" s="595"/>
      <c r="BI37" s="595"/>
      <c r="BJ37" s="595"/>
      <c r="BK37" s="595"/>
      <c r="BL37" s="595"/>
      <c r="BM37" s="595"/>
      <c r="BN37" s="595"/>
      <c r="BO37" s="595"/>
      <c r="BP37" s="595"/>
      <c r="BQ37" s="595"/>
      <c r="BR37" s="595"/>
      <c r="BS37" s="595"/>
      <c r="BT37" s="595"/>
      <c r="BU37" s="595"/>
      <c r="BV37" s="193"/>
      <c r="BW37" s="594">
        <f t="shared" si="2"/>
        <v>14</v>
      </c>
      <c r="BX37" s="594"/>
      <c r="BY37" s="595" t="str">
        <f>IF('各会計、関係団体の財政状況及び健全化判断比率'!B71="","",'各会計、関係団体の財政状況及び健全化判断比率'!B71)</f>
        <v>　〃　（保健施設特別会計）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15</v>
      </c>
      <c r="BX38" s="594"/>
      <c r="BY38" s="595" t="str">
        <f>IF('各会計、関係団体の財政状況及び健全化判断比率'!B72="","",'各会計、関係団体の財政状況及び健全化判断比率'!B72)</f>
        <v>下越障害福祉事務組合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16</v>
      </c>
      <c r="BX39" s="594"/>
      <c r="BY39" s="595" t="str">
        <f>IF('各会計、関係団体の財政状況及び健全化判断比率'!B73="","",'各会計、関係団体の財政状況及び健全化判断比率'!B73)</f>
        <v>新潟県市町村総合事務組合（一般会計）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17</v>
      </c>
      <c r="BX40" s="594"/>
      <c r="BY40" s="595" t="str">
        <f>IF('各会計、関係団体の財政状況及び健全化判断比率'!B74="","",'各会計、関係団体の財政状況及び健全化判断比率'!B74)</f>
        <v>　〃　（職員退職手当支給事業特別会計）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18</v>
      </c>
      <c r="BX41" s="594"/>
      <c r="BY41" s="595" t="str">
        <f>IF('各会計、関係団体の財政状況及び健全化判断比率'!B75="","",'各会計、関係団体の財政状況及び健全化判断比率'!B75)</f>
        <v>　〃　（消防団員等公務災害補償事業特別会計）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19</v>
      </c>
      <c r="BX42" s="594"/>
      <c r="BY42" s="595" t="str">
        <f>IF('各会計、関係団体の財政状況及び健全化判断比率'!B76="","",'各会計、関係団体の財政状況及び健全化判断比率'!B76)</f>
        <v>　〃　（消防賞じゅつ金支給事業特別会計）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20</v>
      </c>
      <c r="BX43" s="594"/>
      <c r="BY43" s="595" t="str">
        <f>IF('各会計、関係団体の財政状況及び健全化判断比率'!B77="","",'各会計、関係団体の財政状況及び健全化判断比率'!B77)</f>
        <v>　〃　（非常勤職員公務災害補償等特別会計）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8NLctz2T/VTrRsnUYr/JGW0yAn22tHDrR76kdXMU0iVHexG0p+QoMwgE4z1Gm/RXw/7fXMyVrCIlYgIVf+hUA==" saltValue="r6qmSSiJXMYeQdM60jBK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6" t="s">
        <v>560</v>
      </c>
      <c r="D34" s="1186"/>
      <c r="E34" s="1187"/>
      <c r="F34" s="32">
        <v>4.21</v>
      </c>
      <c r="G34" s="33">
        <v>5.23</v>
      </c>
      <c r="H34" s="33">
        <v>7.08</v>
      </c>
      <c r="I34" s="33">
        <v>4.1900000000000004</v>
      </c>
      <c r="J34" s="34">
        <v>7.36</v>
      </c>
      <c r="K34" s="22"/>
      <c r="L34" s="22"/>
      <c r="M34" s="22"/>
      <c r="N34" s="22"/>
      <c r="O34" s="22"/>
      <c r="P34" s="22"/>
    </row>
    <row r="35" spans="1:16" ht="39" customHeight="1" x14ac:dyDescent="0.15">
      <c r="A35" s="22"/>
      <c r="B35" s="35"/>
      <c r="C35" s="1180" t="s">
        <v>561</v>
      </c>
      <c r="D35" s="1181"/>
      <c r="E35" s="1182"/>
      <c r="F35" s="36">
        <v>4.8</v>
      </c>
      <c r="G35" s="37">
        <v>5.29</v>
      </c>
      <c r="H35" s="37">
        <v>5.89</v>
      </c>
      <c r="I35" s="37">
        <v>6.26</v>
      </c>
      <c r="J35" s="38">
        <v>6.5</v>
      </c>
      <c r="K35" s="22"/>
      <c r="L35" s="22"/>
      <c r="M35" s="22"/>
      <c r="N35" s="22"/>
      <c r="O35" s="22"/>
      <c r="P35" s="22"/>
    </row>
    <row r="36" spans="1:16" ht="39" customHeight="1" x14ac:dyDescent="0.15">
      <c r="A36" s="22"/>
      <c r="B36" s="35"/>
      <c r="C36" s="1180" t="s">
        <v>562</v>
      </c>
      <c r="D36" s="1181"/>
      <c r="E36" s="1182"/>
      <c r="F36" s="36">
        <v>0.27</v>
      </c>
      <c r="G36" s="37">
        <v>0.33</v>
      </c>
      <c r="H36" s="37">
        <v>0.76</v>
      </c>
      <c r="I36" s="37">
        <v>1.52</v>
      </c>
      <c r="J36" s="38">
        <v>2.2599999999999998</v>
      </c>
      <c r="K36" s="22"/>
      <c r="L36" s="22"/>
      <c r="M36" s="22"/>
      <c r="N36" s="22"/>
      <c r="O36" s="22"/>
      <c r="P36" s="22"/>
    </row>
    <row r="37" spans="1:16" ht="39" customHeight="1" x14ac:dyDescent="0.15">
      <c r="A37" s="22"/>
      <c r="B37" s="35"/>
      <c r="C37" s="1180" t="s">
        <v>563</v>
      </c>
      <c r="D37" s="1181"/>
      <c r="E37" s="1182"/>
      <c r="F37" s="36">
        <v>1.73</v>
      </c>
      <c r="G37" s="37">
        <v>1.98</v>
      </c>
      <c r="H37" s="37">
        <v>2.29</v>
      </c>
      <c r="I37" s="37">
        <v>2.5299999999999998</v>
      </c>
      <c r="J37" s="38">
        <v>1.3</v>
      </c>
      <c r="K37" s="22"/>
      <c r="L37" s="22"/>
      <c r="M37" s="22"/>
      <c r="N37" s="22"/>
      <c r="O37" s="22"/>
      <c r="P37" s="22"/>
    </row>
    <row r="38" spans="1:16" ht="39" customHeight="1" x14ac:dyDescent="0.15">
      <c r="A38" s="22"/>
      <c r="B38" s="35"/>
      <c r="C38" s="1180" t="s">
        <v>564</v>
      </c>
      <c r="D38" s="1181"/>
      <c r="E38" s="1182"/>
      <c r="F38" s="36">
        <v>1.52</v>
      </c>
      <c r="G38" s="37">
        <v>2.65</v>
      </c>
      <c r="H38" s="37">
        <v>4.24</v>
      </c>
      <c r="I38" s="37">
        <v>2.2000000000000002</v>
      </c>
      <c r="J38" s="38">
        <v>1.24</v>
      </c>
      <c r="K38" s="22"/>
      <c r="L38" s="22"/>
      <c r="M38" s="22"/>
      <c r="N38" s="22"/>
      <c r="O38" s="22"/>
      <c r="P38" s="22"/>
    </row>
    <row r="39" spans="1:16" ht="39" customHeight="1" x14ac:dyDescent="0.15">
      <c r="A39" s="22"/>
      <c r="B39" s="35"/>
      <c r="C39" s="1180" t="s">
        <v>565</v>
      </c>
      <c r="D39" s="1181"/>
      <c r="E39" s="1182"/>
      <c r="F39" s="36" t="s">
        <v>566</v>
      </c>
      <c r="G39" s="37">
        <v>0.18</v>
      </c>
      <c r="H39" s="37">
        <v>0.42</v>
      </c>
      <c r="I39" s="37">
        <v>0.7</v>
      </c>
      <c r="J39" s="38">
        <v>0.52</v>
      </c>
      <c r="K39" s="22"/>
      <c r="L39" s="22"/>
      <c r="M39" s="22"/>
      <c r="N39" s="22"/>
      <c r="O39" s="22"/>
      <c r="P39" s="22"/>
    </row>
    <row r="40" spans="1:16" ht="39" customHeight="1" x14ac:dyDescent="0.15">
      <c r="A40" s="22"/>
      <c r="B40" s="35"/>
      <c r="C40" s="1180" t="s">
        <v>567</v>
      </c>
      <c r="D40" s="1181"/>
      <c r="E40" s="1182"/>
      <c r="F40" s="36">
        <v>0.28000000000000003</v>
      </c>
      <c r="G40" s="37">
        <v>0.2</v>
      </c>
      <c r="H40" s="37">
        <v>0.35</v>
      </c>
      <c r="I40" s="37">
        <v>0.27</v>
      </c>
      <c r="J40" s="38">
        <v>0.12</v>
      </c>
      <c r="K40" s="22"/>
      <c r="L40" s="22"/>
      <c r="M40" s="22"/>
      <c r="N40" s="22"/>
      <c r="O40" s="22"/>
      <c r="P40" s="22"/>
    </row>
    <row r="41" spans="1:16" ht="39" customHeight="1" x14ac:dyDescent="0.15">
      <c r="A41" s="22"/>
      <c r="B41" s="35"/>
      <c r="C41" s="1180" t="s">
        <v>568</v>
      </c>
      <c r="D41" s="1181"/>
      <c r="E41" s="1182"/>
      <c r="F41" s="36">
        <v>0.05</v>
      </c>
      <c r="G41" s="37">
        <v>0.05</v>
      </c>
      <c r="H41" s="37">
        <v>0.05</v>
      </c>
      <c r="I41" s="37">
        <v>0.05</v>
      </c>
      <c r="J41" s="38">
        <v>0.05</v>
      </c>
      <c r="K41" s="22"/>
      <c r="L41" s="22"/>
      <c r="M41" s="22"/>
      <c r="N41" s="22"/>
      <c r="O41" s="22"/>
      <c r="P41" s="22"/>
    </row>
    <row r="42" spans="1:16" ht="39" customHeight="1" x14ac:dyDescent="0.15">
      <c r="A42" s="22"/>
      <c r="B42" s="39"/>
      <c r="C42" s="1180" t="s">
        <v>569</v>
      </c>
      <c r="D42" s="1181"/>
      <c r="E42" s="1182"/>
      <c r="F42" s="36" t="s">
        <v>511</v>
      </c>
      <c r="G42" s="37" t="s">
        <v>511</v>
      </c>
      <c r="H42" s="37" t="s">
        <v>511</v>
      </c>
      <c r="I42" s="37" t="s">
        <v>511</v>
      </c>
      <c r="J42" s="38" t="s">
        <v>511</v>
      </c>
      <c r="K42" s="22"/>
      <c r="L42" s="22"/>
      <c r="M42" s="22"/>
      <c r="N42" s="22"/>
      <c r="O42" s="22"/>
      <c r="P42" s="22"/>
    </row>
    <row r="43" spans="1:16" ht="39" customHeight="1" thickBot="1" x14ac:dyDescent="0.2">
      <c r="A43" s="22"/>
      <c r="B43" s="40"/>
      <c r="C43" s="1183" t="s">
        <v>570</v>
      </c>
      <c r="D43" s="1184"/>
      <c r="E43" s="1185"/>
      <c r="F43" s="41">
        <v>0.08</v>
      </c>
      <c r="G43" s="42">
        <v>7.0000000000000007E-2</v>
      </c>
      <c r="H43" s="42">
        <v>0.06</v>
      </c>
      <c r="I43" s="42">
        <v>7.0000000000000007E-2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FnJbrs76Qmc42tQdQoUQFGnIGWfTIbty5OqZwbbSGOaoeD9INRhxuEotERW5rtw+NKueGYkHrTe2vklthofJQ==" saltValue="PArYqgdWB7qo45Y6aKrT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2931</v>
      </c>
      <c r="L45" s="60">
        <v>2887</v>
      </c>
      <c r="M45" s="60">
        <v>2817</v>
      </c>
      <c r="N45" s="60">
        <v>2623</v>
      </c>
      <c r="O45" s="61">
        <v>2436</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x14ac:dyDescent="0.15">
      <c r="A48" s="48"/>
      <c r="B48" s="1198"/>
      <c r="C48" s="1199"/>
      <c r="D48" s="62"/>
      <c r="E48" s="1190" t="s">
        <v>15</v>
      </c>
      <c r="F48" s="1190"/>
      <c r="G48" s="1190"/>
      <c r="H48" s="1190"/>
      <c r="I48" s="1190"/>
      <c r="J48" s="1191"/>
      <c r="K48" s="63">
        <v>980</v>
      </c>
      <c r="L48" s="64">
        <v>1062</v>
      </c>
      <c r="M48" s="64">
        <v>1085</v>
      </c>
      <c r="N48" s="64">
        <v>1104</v>
      </c>
      <c r="O48" s="65">
        <v>1032</v>
      </c>
      <c r="P48" s="48"/>
      <c r="Q48" s="48"/>
      <c r="R48" s="48"/>
      <c r="S48" s="48"/>
      <c r="T48" s="48"/>
      <c r="U48" s="48"/>
    </row>
    <row r="49" spans="1:21" ht="30.75" customHeight="1" x14ac:dyDescent="0.15">
      <c r="A49" s="48"/>
      <c r="B49" s="1198"/>
      <c r="C49" s="1199"/>
      <c r="D49" s="62"/>
      <c r="E49" s="1190" t="s">
        <v>16</v>
      </c>
      <c r="F49" s="1190"/>
      <c r="G49" s="1190"/>
      <c r="H49" s="1190"/>
      <c r="I49" s="1190"/>
      <c r="J49" s="1191"/>
      <c r="K49" s="63">
        <v>109</v>
      </c>
      <c r="L49" s="64">
        <v>100</v>
      </c>
      <c r="M49" s="64">
        <v>98</v>
      </c>
      <c r="N49" s="64">
        <v>79</v>
      </c>
      <c r="O49" s="65">
        <v>30</v>
      </c>
      <c r="P49" s="48"/>
      <c r="Q49" s="48"/>
      <c r="R49" s="48"/>
      <c r="S49" s="48"/>
      <c r="T49" s="48"/>
      <c r="U49" s="48"/>
    </row>
    <row r="50" spans="1:21" ht="30.75" customHeight="1" x14ac:dyDescent="0.15">
      <c r="A50" s="48"/>
      <c r="B50" s="1198"/>
      <c r="C50" s="1199"/>
      <c r="D50" s="62"/>
      <c r="E50" s="1190" t="s">
        <v>17</v>
      </c>
      <c r="F50" s="1190"/>
      <c r="G50" s="1190"/>
      <c r="H50" s="1190"/>
      <c r="I50" s="1190"/>
      <c r="J50" s="1191"/>
      <c r="K50" s="63">
        <v>115</v>
      </c>
      <c r="L50" s="64">
        <v>75</v>
      </c>
      <c r="M50" s="64">
        <v>63</v>
      </c>
      <c r="N50" s="64">
        <v>62</v>
      </c>
      <c r="O50" s="65">
        <v>21</v>
      </c>
      <c r="P50" s="48"/>
      <c r="Q50" s="48"/>
      <c r="R50" s="48"/>
      <c r="S50" s="48"/>
      <c r="T50" s="48"/>
      <c r="U50" s="48"/>
    </row>
    <row r="51" spans="1:21" ht="30.75" customHeight="1" x14ac:dyDescent="0.15">
      <c r="A51" s="48"/>
      <c r="B51" s="1200"/>
      <c r="C51" s="1201"/>
      <c r="D51" s="66"/>
      <c r="E51" s="1190" t="s">
        <v>18</v>
      </c>
      <c r="F51" s="1190"/>
      <c r="G51" s="1190"/>
      <c r="H51" s="1190"/>
      <c r="I51" s="1190"/>
      <c r="J51" s="1191"/>
      <c r="K51" s="63">
        <v>1</v>
      </c>
      <c r="L51" s="64">
        <v>1</v>
      </c>
      <c r="M51" s="64">
        <v>0</v>
      </c>
      <c r="N51" s="64">
        <v>0</v>
      </c>
      <c r="O51" s="65" t="s">
        <v>511</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2434</v>
      </c>
      <c r="L52" s="64">
        <v>2660</v>
      </c>
      <c r="M52" s="64">
        <v>2538</v>
      </c>
      <c r="N52" s="64">
        <v>2457</v>
      </c>
      <c r="O52" s="65">
        <v>2458</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1702</v>
      </c>
      <c r="L53" s="69">
        <v>1465</v>
      </c>
      <c r="M53" s="69">
        <v>1525</v>
      </c>
      <c r="N53" s="69">
        <v>1411</v>
      </c>
      <c r="O53" s="70">
        <v>1061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MuPEYgfrxP0rry2LyPa+ORGxOxLIoLQ6HcBPjJr/lKAQFzgpx+LDwU+UdzYdRJiKHr6oQpjpl10g2v464Ofqw==" saltValue="YTIZ9XEdLS+SNA8qZH87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04" t="s">
        <v>24</v>
      </c>
      <c r="C41" s="1205"/>
      <c r="D41" s="81"/>
      <c r="E41" s="1210" t="s">
        <v>25</v>
      </c>
      <c r="F41" s="1210"/>
      <c r="G41" s="1210"/>
      <c r="H41" s="1211"/>
      <c r="I41" s="82">
        <v>25518</v>
      </c>
      <c r="J41" s="83">
        <v>24675</v>
      </c>
      <c r="K41" s="83">
        <v>24985</v>
      </c>
      <c r="L41" s="83">
        <v>24063</v>
      </c>
      <c r="M41" s="84">
        <v>23719</v>
      </c>
    </row>
    <row r="42" spans="2:13" ht="27.75" customHeight="1" x14ac:dyDescent="0.15">
      <c r="B42" s="1206"/>
      <c r="C42" s="1207"/>
      <c r="D42" s="85"/>
      <c r="E42" s="1212" t="s">
        <v>26</v>
      </c>
      <c r="F42" s="1212"/>
      <c r="G42" s="1212"/>
      <c r="H42" s="1213"/>
      <c r="I42" s="86">
        <v>376</v>
      </c>
      <c r="J42" s="87">
        <v>265</v>
      </c>
      <c r="K42" s="87">
        <v>213</v>
      </c>
      <c r="L42" s="87">
        <v>103</v>
      </c>
      <c r="M42" s="88">
        <v>82</v>
      </c>
    </row>
    <row r="43" spans="2:13" ht="27.75" customHeight="1" x14ac:dyDescent="0.15">
      <c r="B43" s="1206"/>
      <c r="C43" s="1207"/>
      <c r="D43" s="85"/>
      <c r="E43" s="1212" t="s">
        <v>27</v>
      </c>
      <c r="F43" s="1212"/>
      <c r="G43" s="1212"/>
      <c r="H43" s="1213"/>
      <c r="I43" s="86">
        <v>15137</v>
      </c>
      <c r="J43" s="87">
        <v>16273</v>
      </c>
      <c r="K43" s="87">
        <v>21241</v>
      </c>
      <c r="L43" s="87">
        <v>22201</v>
      </c>
      <c r="M43" s="88">
        <v>22277</v>
      </c>
    </row>
    <row r="44" spans="2:13" ht="27.75" customHeight="1" x14ac:dyDescent="0.15">
      <c r="B44" s="1206"/>
      <c r="C44" s="1207"/>
      <c r="D44" s="85"/>
      <c r="E44" s="1212" t="s">
        <v>28</v>
      </c>
      <c r="F44" s="1212"/>
      <c r="G44" s="1212"/>
      <c r="H44" s="1213"/>
      <c r="I44" s="86">
        <v>438</v>
      </c>
      <c r="J44" s="87">
        <v>327</v>
      </c>
      <c r="K44" s="87">
        <v>232</v>
      </c>
      <c r="L44" s="87">
        <v>178</v>
      </c>
      <c r="M44" s="88">
        <v>338</v>
      </c>
    </row>
    <row r="45" spans="2:13" ht="27.75" customHeight="1" x14ac:dyDescent="0.15">
      <c r="B45" s="1206"/>
      <c r="C45" s="1207"/>
      <c r="D45" s="85"/>
      <c r="E45" s="1212" t="s">
        <v>29</v>
      </c>
      <c r="F45" s="1212"/>
      <c r="G45" s="1212"/>
      <c r="H45" s="1213"/>
      <c r="I45" s="86">
        <v>5328</v>
      </c>
      <c r="J45" s="87">
        <v>5059</v>
      </c>
      <c r="K45" s="87">
        <v>4764</v>
      </c>
      <c r="L45" s="87">
        <v>4680</v>
      </c>
      <c r="M45" s="88">
        <v>4654</v>
      </c>
    </row>
    <row r="46" spans="2:13" ht="27.75" customHeight="1" x14ac:dyDescent="0.15">
      <c r="B46" s="1206"/>
      <c r="C46" s="1207"/>
      <c r="D46" s="89"/>
      <c r="E46" s="1212" t="s">
        <v>30</v>
      </c>
      <c r="F46" s="1212"/>
      <c r="G46" s="1212"/>
      <c r="H46" s="1213"/>
      <c r="I46" s="86" t="s">
        <v>511</v>
      </c>
      <c r="J46" s="87" t="s">
        <v>511</v>
      </c>
      <c r="K46" s="87" t="s">
        <v>511</v>
      </c>
      <c r="L46" s="87" t="s">
        <v>511</v>
      </c>
      <c r="M46" s="88" t="s">
        <v>511</v>
      </c>
    </row>
    <row r="47" spans="2:13" ht="27.75" customHeight="1" x14ac:dyDescent="0.15">
      <c r="B47" s="1206"/>
      <c r="C47" s="1207"/>
      <c r="D47" s="90"/>
      <c r="E47" s="1214" t="s">
        <v>31</v>
      </c>
      <c r="F47" s="1215"/>
      <c r="G47" s="1215"/>
      <c r="H47" s="1216"/>
      <c r="I47" s="86" t="s">
        <v>511</v>
      </c>
      <c r="J47" s="87" t="s">
        <v>511</v>
      </c>
      <c r="K47" s="87" t="s">
        <v>511</v>
      </c>
      <c r="L47" s="87" t="s">
        <v>511</v>
      </c>
      <c r="M47" s="88" t="s">
        <v>511</v>
      </c>
    </row>
    <row r="48" spans="2:13" ht="27.75" customHeight="1" x14ac:dyDescent="0.15">
      <c r="B48" s="1206"/>
      <c r="C48" s="1207"/>
      <c r="D48" s="85"/>
      <c r="E48" s="1212" t="s">
        <v>32</v>
      </c>
      <c r="F48" s="1212"/>
      <c r="G48" s="1212"/>
      <c r="H48" s="1213"/>
      <c r="I48" s="86" t="s">
        <v>511</v>
      </c>
      <c r="J48" s="87" t="s">
        <v>511</v>
      </c>
      <c r="K48" s="87" t="s">
        <v>511</v>
      </c>
      <c r="L48" s="87" t="s">
        <v>511</v>
      </c>
      <c r="M48" s="88" t="s">
        <v>511</v>
      </c>
    </row>
    <row r="49" spans="2:13" ht="27.75" customHeight="1" x14ac:dyDescent="0.15">
      <c r="B49" s="1208"/>
      <c r="C49" s="1209"/>
      <c r="D49" s="85"/>
      <c r="E49" s="1212" t="s">
        <v>33</v>
      </c>
      <c r="F49" s="1212"/>
      <c r="G49" s="1212"/>
      <c r="H49" s="1213"/>
      <c r="I49" s="86" t="s">
        <v>511</v>
      </c>
      <c r="J49" s="87" t="s">
        <v>511</v>
      </c>
      <c r="K49" s="87" t="s">
        <v>511</v>
      </c>
      <c r="L49" s="87" t="s">
        <v>511</v>
      </c>
      <c r="M49" s="88" t="s">
        <v>511</v>
      </c>
    </row>
    <row r="50" spans="2:13" ht="27.75" customHeight="1" x14ac:dyDescent="0.15">
      <c r="B50" s="1217" t="s">
        <v>34</v>
      </c>
      <c r="C50" s="1218"/>
      <c r="D50" s="91"/>
      <c r="E50" s="1212" t="s">
        <v>35</v>
      </c>
      <c r="F50" s="1212"/>
      <c r="G50" s="1212"/>
      <c r="H50" s="1213"/>
      <c r="I50" s="86">
        <v>4369</v>
      </c>
      <c r="J50" s="87">
        <v>3884</v>
      </c>
      <c r="K50" s="87">
        <v>3743</v>
      </c>
      <c r="L50" s="87">
        <v>4066</v>
      </c>
      <c r="M50" s="88">
        <v>4137</v>
      </c>
    </row>
    <row r="51" spans="2:13" ht="27.75" customHeight="1" x14ac:dyDescent="0.15">
      <c r="B51" s="1206"/>
      <c r="C51" s="1207"/>
      <c r="D51" s="85"/>
      <c r="E51" s="1212" t="s">
        <v>36</v>
      </c>
      <c r="F51" s="1212"/>
      <c r="G51" s="1212"/>
      <c r="H51" s="1213"/>
      <c r="I51" s="86" t="s">
        <v>511</v>
      </c>
      <c r="J51" s="87" t="s">
        <v>511</v>
      </c>
      <c r="K51" s="87">
        <v>3525</v>
      </c>
      <c r="L51" s="87">
        <v>1820</v>
      </c>
      <c r="M51" s="88">
        <v>1840</v>
      </c>
    </row>
    <row r="52" spans="2:13" ht="27.75" customHeight="1" x14ac:dyDescent="0.15">
      <c r="B52" s="1208"/>
      <c r="C52" s="1209"/>
      <c r="D52" s="85"/>
      <c r="E52" s="1212" t="s">
        <v>37</v>
      </c>
      <c r="F52" s="1212"/>
      <c r="G52" s="1212"/>
      <c r="H52" s="1213"/>
      <c r="I52" s="86">
        <v>28604</v>
      </c>
      <c r="J52" s="87">
        <v>29052</v>
      </c>
      <c r="K52" s="87">
        <v>29773</v>
      </c>
      <c r="L52" s="87">
        <v>29246</v>
      </c>
      <c r="M52" s="88">
        <v>28940</v>
      </c>
    </row>
    <row r="53" spans="2:13" ht="27.75" customHeight="1" thickBot="1" x14ac:dyDescent="0.2">
      <c r="B53" s="1219" t="s">
        <v>38</v>
      </c>
      <c r="C53" s="1220"/>
      <c r="D53" s="92"/>
      <c r="E53" s="1221" t="s">
        <v>39</v>
      </c>
      <c r="F53" s="1221"/>
      <c r="G53" s="1221"/>
      <c r="H53" s="1222"/>
      <c r="I53" s="93">
        <v>13824</v>
      </c>
      <c r="J53" s="94">
        <v>13664</v>
      </c>
      <c r="K53" s="94">
        <v>14393</v>
      </c>
      <c r="L53" s="94">
        <v>16092</v>
      </c>
      <c r="M53" s="95">
        <v>16154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TidMWLt/IFxFIf4dKRc/DBd+5YyZfE22I+P/C+bB7MRK7cMtaOifD7tUOJI4BdFn3SHDz3R9/OLQeB4pMGD8g==" saltValue="oZ6/2A2vgq3eNlYgc6zu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31" t="s">
        <v>42</v>
      </c>
      <c r="D55" s="1231"/>
      <c r="E55" s="1232"/>
      <c r="F55" s="107">
        <v>2027</v>
      </c>
      <c r="G55" s="107">
        <v>1961</v>
      </c>
      <c r="H55" s="108">
        <v>1961</v>
      </c>
    </row>
    <row r="56" spans="2:8" ht="52.5" customHeight="1" x14ac:dyDescent="0.15">
      <c r="B56" s="109"/>
      <c r="C56" s="1233" t="s">
        <v>43</v>
      </c>
      <c r="D56" s="1233"/>
      <c r="E56" s="1234"/>
      <c r="F56" s="110">
        <v>367</v>
      </c>
      <c r="G56" s="110">
        <v>367</v>
      </c>
      <c r="H56" s="111">
        <v>367</v>
      </c>
    </row>
    <row r="57" spans="2:8" ht="53.25" customHeight="1" x14ac:dyDescent="0.15">
      <c r="B57" s="109"/>
      <c r="C57" s="1235" t="s">
        <v>44</v>
      </c>
      <c r="D57" s="1235"/>
      <c r="E57" s="1236"/>
      <c r="F57" s="112">
        <v>3809</v>
      </c>
      <c r="G57" s="112">
        <v>4038</v>
      </c>
      <c r="H57" s="113">
        <v>3935</v>
      </c>
    </row>
    <row r="58" spans="2:8" ht="45.75" customHeight="1" x14ac:dyDescent="0.15">
      <c r="B58" s="114"/>
      <c r="C58" s="1223" t="s">
        <v>586</v>
      </c>
      <c r="D58" s="1224"/>
      <c r="E58" s="1225"/>
      <c r="F58" s="115">
        <v>2552</v>
      </c>
      <c r="G58" s="115">
        <v>2422</v>
      </c>
      <c r="H58" s="116">
        <v>2320</v>
      </c>
    </row>
    <row r="59" spans="2:8" ht="45.75" customHeight="1" x14ac:dyDescent="0.15">
      <c r="B59" s="114"/>
      <c r="C59" s="1223" t="s">
        <v>587</v>
      </c>
      <c r="D59" s="1224"/>
      <c r="E59" s="1225"/>
      <c r="F59" s="115">
        <v>872</v>
      </c>
      <c r="G59" s="115">
        <v>807</v>
      </c>
      <c r="H59" s="116">
        <v>1027</v>
      </c>
    </row>
    <row r="60" spans="2:8" ht="45.75" customHeight="1" x14ac:dyDescent="0.15">
      <c r="B60" s="114"/>
      <c r="C60" s="1223" t="s">
        <v>588</v>
      </c>
      <c r="D60" s="1224"/>
      <c r="E60" s="1225"/>
      <c r="F60" s="115">
        <v>3</v>
      </c>
      <c r="G60" s="115">
        <v>414</v>
      </c>
      <c r="H60" s="116">
        <v>203</v>
      </c>
    </row>
    <row r="61" spans="2:8" ht="45.75" customHeight="1" x14ac:dyDescent="0.15">
      <c r="B61" s="114"/>
      <c r="C61" s="1223" t="s">
        <v>589</v>
      </c>
      <c r="D61" s="1224"/>
      <c r="E61" s="1225"/>
      <c r="F61" s="115">
        <v>172</v>
      </c>
      <c r="G61" s="115">
        <v>172</v>
      </c>
      <c r="H61" s="116">
        <v>173</v>
      </c>
    </row>
    <row r="62" spans="2:8" ht="45.75" customHeight="1" thickBot="1" x14ac:dyDescent="0.2">
      <c r="B62" s="117"/>
      <c r="C62" s="1226" t="s">
        <v>590</v>
      </c>
      <c r="D62" s="1227"/>
      <c r="E62" s="1228"/>
      <c r="F62" s="118">
        <v>112</v>
      </c>
      <c r="G62" s="118">
        <v>128</v>
      </c>
      <c r="H62" s="119">
        <v>134</v>
      </c>
    </row>
    <row r="63" spans="2:8" ht="52.5" customHeight="1" thickBot="1" x14ac:dyDescent="0.2">
      <c r="B63" s="120"/>
      <c r="C63" s="1229" t="s">
        <v>45</v>
      </c>
      <c r="D63" s="1229"/>
      <c r="E63" s="1230"/>
      <c r="F63" s="121">
        <v>6203</v>
      </c>
      <c r="G63" s="121">
        <v>6366</v>
      </c>
      <c r="H63" s="122">
        <v>6263</v>
      </c>
    </row>
    <row r="64" spans="2:8" ht="15" customHeight="1" x14ac:dyDescent="0.15"/>
    <row r="65" ht="0" hidden="1" customHeight="1" x14ac:dyDescent="0.15"/>
    <row r="66" ht="0" hidden="1" customHeight="1" x14ac:dyDescent="0.15"/>
  </sheetData>
  <sheetProtection algorithmName="SHA-512" hashValue="W/jzz0tbUl+K/IwJCk1FjMRomOUZ87CdoGRA/gFo/PXIEThLeGD1bN/b2vfXwlUSaAqRGw4o+BhjTyAS27NQ1g==" saltValue="2B9GJE+vKeFX3DFTtLku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42578125" style="1239" customWidth="1"/>
    <col min="2" max="107" width="2.42578125" style="1239" customWidth="1"/>
    <col min="108" max="108" width="6.140625" style="1247" customWidth="1"/>
    <col min="109" max="109" width="5.85546875" style="1246" customWidth="1"/>
    <col min="110" max="110" width="19.140625" style="1239" hidden="1"/>
    <col min="111" max="115" width="12.5703125" style="1239" hidden="1"/>
    <col min="116" max="349" width="8.5703125" style="1239" hidden="1"/>
    <col min="350" max="355" width="14.85546875" style="1239" hidden="1"/>
    <col min="356" max="357" width="15.85546875" style="1239" hidden="1"/>
    <col min="358" max="363" width="16.140625" style="1239" hidden="1"/>
    <col min="364" max="364" width="6.140625" style="1239" hidden="1"/>
    <col min="365" max="365" width="3" style="1239" hidden="1"/>
    <col min="366" max="605" width="8.5703125" style="1239" hidden="1"/>
    <col min="606" max="611" width="14.85546875" style="1239" hidden="1"/>
    <col min="612" max="613" width="15.85546875" style="1239" hidden="1"/>
    <col min="614" max="619" width="16.140625" style="1239" hidden="1"/>
    <col min="620" max="620" width="6.140625" style="1239" hidden="1"/>
    <col min="621" max="621" width="3" style="1239" hidden="1"/>
    <col min="622" max="861" width="8.5703125" style="1239" hidden="1"/>
    <col min="862" max="867" width="14.85546875" style="1239" hidden="1"/>
    <col min="868" max="869" width="15.85546875" style="1239" hidden="1"/>
    <col min="870" max="875" width="16.140625" style="1239" hidden="1"/>
    <col min="876" max="876" width="6.140625" style="1239" hidden="1"/>
    <col min="877" max="877" width="3" style="1239" hidden="1"/>
    <col min="878" max="1117" width="8.5703125" style="1239" hidden="1"/>
    <col min="1118" max="1123" width="14.85546875" style="1239" hidden="1"/>
    <col min="1124" max="1125" width="15.85546875" style="1239" hidden="1"/>
    <col min="1126" max="1131" width="16.140625" style="1239" hidden="1"/>
    <col min="1132" max="1132" width="6.140625" style="1239" hidden="1"/>
    <col min="1133" max="1133" width="3" style="1239" hidden="1"/>
    <col min="1134" max="1373" width="8.5703125" style="1239" hidden="1"/>
    <col min="1374" max="1379" width="14.85546875" style="1239" hidden="1"/>
    <col min="1380" max="1381" width="15.85546875" style="1239" hidden="1"/>
    <col min="1382" max="1387" width="16.140625" style="1239" hidden="1"/>
    <col min="1388" max="1388" width="6.140625" style="1239" hidden="1"/>
    <col min="1389" max="1389" width="3" style="1239" hidden="1"/>
    <col min="1390" max="1629" width="8.5703125" style="1239" hidden="1"/>
    <col min="1630" max="1635" width="14.85546875" style="1239" hidden="1"/>
    <col min="1636" max="1637" width="15.85546875" style="1239" hidden="1"/>
    <col min="1638" max="1643" width="16.140625" style="1239" hidden="1"/>
    <col min="1644" max="1644" width="6.140625" style="1239" hidden="1"/>
    <col min="1645" max="1645" width="3" style="1239" hidden="1"/>
    <col min="1646" max="1885" width="8.5703125" style="1239" hidden="1"/>
    <col min="1886" max="1891" width="14.85546875" style="1239" hidden="1"/>
    <col min="1892" max="1893" width="15.85546875" style="1239" hidden="1"/>
    <col min="1894" max="1899" width="16.140625" style="1239" hidden="1"/>
    <col min="1900" max="1900" width="6.140625" style="1239" hidden="1"/>
    <col min="1901" max="1901" width="3" style="1239" hidden="1"/>
    <col min="1902" max="2141" width="8.5703125" style="1239" hidden="1"/>
    <col min="2142" max="2147" width="14.85546875" style="1239" hidden="1"/>
    <col min="2148" max="2149" width="15.85546875" style="1239" hidden="1"/>
    <col min="2150" max="2155" width="16.140625" style="1239" hidden="1"/>
    <col min="2156" max="2156" width="6.140625" style="1239" hidden="1"/>
    <col min="2157" max="2157" width="3" style="1239" hidden="1"/>
    <col min="2158" max="2397" width="8.5703125" style="1239" hidden="1"/>
    <col min="2398" max="2403" width="14.85546875" style="1239" hidden="1"/>
    <col min="2404" max="2405" width="15.85546875" style="1239" hidden="1"/>
    <col min="2406" max="2411" width="16.140625" style="1239" hidden="1"/>
    <col min="2412" max="2412" width="6.140625" style="1239" hidden="1"/>
    <col min="2413" max="2413" width="3" style="1239" hidden="1"/>
    <col min="2414" max="2653" width="8.5703125" style="1239" hidden="1"/>
    <col min="2654" max="2659" width="14.85546875" style="1239" hidden="1"/>
    <col min="2660" max="2661" width="15.85546875" style="1239" hidden="1"/>
    <col min="2662" max="2667" width="16.140625" style="1239" hidden="1"/>
    <col min="2668" max="2668" width="6.140625" style="1239" hidden="1"/>
    <col min="2669" max="2669" width="3" style="1239" hidden="1"/>
    <col min="2670" max="2909" width="8.5703125" style="1239" hidden="1"/>
    <col min="2910" max="2915" width="14.85546875" style="1239" hidden="1"/>
    <col min="2916" max="2917" width="15.85546875" style="1239" hidden="1"/>
    <col min="2918" max="2923" width="16.140625" style="1239" hidden="1"/>
    <col min="2924" max="2924" width="6.140625" style="1239" hidden="1"/>
    <col min="2925" max="2925" width="3" style="1239" hidden="1"/>
    <col min="2926" max="3165" width="8.5703125" style="1239" hidden="1"/>
    <col min="3166" max="3171" width="14.85546875" style="1239" hidden="1"/>
    <col min="3172" max="3173" width="15.85546875" style="1239" hidden="1"/>
    <col min="3174" max="3179" width="16.140625" style="1239" hidden="1"/>
    <col min="3180" max="3180" width="6.140625" style="1239" hidden="1"/>
    <col min="3181" max="3181" width="3" style="1239" hidden="1"/>
    <col min="3182" max="3421" width="8.5703125" style="1239" hidden="1"/>
    <col min="3422" max="3427" width="14.85546875" style="1239" hidden="1"/>
    <col min="3428" max="3429" width="15.85546875" style="1239" hidden="1"/>
    <col min="3430" max="3435" width="16.140625" style="1239" hidden="1"/>
    <col min="3436" max="3436" width="6.140625" style="1239" hidden="1"/>
    <col min="3437" max="3437" width="3" style="1239" hidden="1"/>
    <col min="3438" max="3677" width="8.5703125" style="1239" hidden="1"/>
    <col min="3678" max="3683" width="14.85546875" style="1239" hidden="1"/>
    <col min="3684" max="3685" width="15.85546875" style="1239" hidden="1"/>
    <col min="3686" max="3691" width="16.140625" style="1239" hidden="1"/>
    <col min="3692" max="3692" width="6.140625" style="1239" hidden="1"/>
    <col min="3693" max="3693" width="3" style="1239" hidden="1"/>
    <col min="3694" max="3933" width="8.5703125" style="1239" hidden="1"/>
    <col min="3934" max="3939" width="14.85546875" style="1239" hidden="1"/>
    <col min="3940" max="3941" width="15.85546875" style="1239" hidden="1"/>
    <col min="3942" max="3947" width="16.140625" style="1239" hidden="1"/>
    <col min="3948" max="3948" width="6.140625" style="1239" hidden="1"/>
    <col min="3949" max="3949" width="3" style="1239" hidden="1"/>
    <col min="3950" max="4189" width="8.5703125" style="1239" hidden="1"/>
    <col min="4190" max="4195" width="14.85546875" style="1239" hidden="1"/>
    <col min="4196" max="4197" width="15.85546875" style="1239" hidden="1"/>
    <col min="4198" max="4203" width="16.140625" style="1239" hidden="1"/>
    <col min="4204" max="4204" width="6.140625" style="1239" hidden="1"/>
    <col min="4205" max="4205" width="3" style="1239" hidden="1"/>
    <col min="4206" max="4445" width="8.5703125" style="1239" hidden="1"/>
    <col min="4446" max="4451" width="14.85546875" style="1239" hidden="1"/>
    <col min="4452" max="4453" width="15.85546875" style="1239" hidden="1"/>
    <col min="4454" max="4459" width="16.140625" style="1239" hidden="1"/>
    <col min="4460" max="4460" width="6.140625" style="1239" hidden="1"/>
    <col min="4461" max="4461" width="3" style="1239" hidden="1"/>
    <col min="4462" max="4701" width="8.5703125" style="1239" hidden="1"/>
    <col min="4702" max="4707" width="14.85546875" style="1239" hidden="1"/>
    <col min="4708" max="4709" width="15.85546875" style="1239" hidden="1"/>
    <col min="4710" max="4715" width="16.140625" style="1239" hidden="1"/>
    <col min="4716" max="4716" width="6.140625" style="1239" hidden="1"/>
    <col min="4717" max="4717" width="3" style="1239" hidden="1"/>
    <col min="4718" max="4957" width="8.5703125" style="1239" hidden="1"/>
    <col min="4958" max="4963" width="14.85546875" style="1239" hidden="1"/>
    <col min="4964" max="4965" width="15.85546875" style="1239" hidden="1"/>
    <col min="4966" max="4971" width="16.140625" style="1239" hidden="1"/>
    <col min="4972" max="4972" width="6.140625" style="1239" hidden="1"/>
    <col min="4973" max="4973" width="3" style="1239" hidden="1"/>
    <col min="4974" max="5213" width="8.5703125" style="1239" hidden="1"/>
    <col min="5214" max="5219" width="14.85546875" style="1239" hidden="1"/>
    <col min="5220" max="5221" width="15.85546875" style="1239" hidden="1"/>
    <col min="5222" max="5227" width="16.140625" style="1239" hidden="1"/>
    <col min="5228" max="5228" width="6.140625" style="1239" hidden="1"/>
    <col min="5229" max="5229" width="3" style="1239" hidden="1"/>
    <col min="5230" max="5469" width="8.5703125" style="1239" hidden="1"/>
    <col min="5470" max="5475" width="14.85546875" style="1239" hidden="1"/>
    <col min="5476" max="5477" width="15.85546875" style="1239" hidden="1"/>
    <col min="5478" max="5483" width="16.140625" style="1239" hidden="1"/>
    <col min="5484" max="5484" width="6.140625" style="1239" hidden="1"/>
    <col min="5485" max="5485" width="3" style="1239" hidden="1"/>
    <col min="5486" max="5725" width="8.5703125" style="1239" hidden="1"/>
    <col min="5726" max="5731" width="14.85546875" style="1239" hidden="1"/>
    <col min="5732" max="5733" width="15.85546875" style="1239" hidden="1"/>
    <col min="5734" max="5739" width="16.140625" style="1239" hidden="1"/>
    <col min="5740" max="5740" width="6.140625" style="1239" hidden="1"/>
    <col min="5741" max="5741" width="3" style="1239" hidden="1"/>
    <col min="5742" max="5981" width="8.5703125" style="1239" hidden="1"/>
    <col min="5982" max="5987" width="14.85546875" style="1239" hidden="1"/>
    <col min="5988" max="5989" width="15.85546875" style="1239" hidden="1"/>
    <col min="5990" max="5995" width="16.140625" style="1239" hidden="1"/>
    <col min="5996" max="5996" width="6.140625" style="1239" hidden="1"/>
    <col min="5997" max="5997" width="3" style="1239" hidden="1"/>
    <col min="5998" max="6237" width="8.5703125" style="1239" hidden="1"/>
    <col min="6238" max="6243" width="14.85546875" style="1239" hidden="1"/>
    <col min="6244" max="6245" width="15.85546875" style="1239" hidden="1"/>
    <col min="6246" max="6251" width="16.140625" style="1239" hidden="1"/>
    <col min="6252" max="6252" width="6.140625" style="1239" hidden="1"/>
    <col min="6253" max="6253" width="3" style="1239" hidden="1"/>
    <col min="6254" max="6493" width="8.5703125" style="1239" hidden="1"/>
    <col min="6494" max="6499" width="14.85546875" style="1239" hidden="1"/>
    <col min="6500" max="6501" width="15.85546875" style="1239" hidden="1"/>
    <col min="6502" max="6507" width="16.140625" style="1239" hidden="1"/>
    <col min="6508" max="6508" width="6.140625" style="1239" hidden="1"/>
    <col min="6509" max="6509" width="3" style="1239" hidden="1"/>
    <col min="6510" max="6749" width="8.5703125" style="1239" hidden="1"/>
    <col min="6750" max="6755" width="14.85546875" style="1239" hidden="1"/>
    <col min="6756" max="6757" width="15.85546875" style="1239" hidden="1"/>
    <col min="6758" max="6763" width="16.140625" style="1239" hidden="1"/>
    <col min="6764" max="6764" width="6.140625" style="1239" hidden="1"/>
    <col min="6765" max="6765" width="3" style="1239" hidden="1"/>
    <col min="6766" max="7005" width="8.5703125" style="1239" hidden="1"/>
    <col min="7006" max="7011" width="14.85546875" style="1239" hidden="1"/>
    <col min="7012" max="7013" width="15.85546875" style="1239" hidden="1"/>
    <col min="7014" max="7019" width="16.140625" style="1239" hidden="1"/>
    <col min="7020" max="7020" width="6.140625" style="1239" hidden="1"/>
    <col min="7021" max="7021" width="3" style="1239" hidden="1"/>
    <col min="7022" max="7261" width="8.5703125" style="1239" hidden="1"/>
    <col min="7262" max="7267" width="14.85546875" style="1239" hidden="1"/>
    <col min="7268" max="7269" width="15.85546875" style="1239" hidden="1"/>
    <col min="7270" max="7275" width="16.140625" style="1239" hidden="1"/>
    <col min="7276" max="7276" width="6.140625" style="1239" hidden="1"/>
    <col min="7277" max="7277" width="3" style="1239" hidden="1"/>
    <col min="7278" max="7517" width="8.5703125" style="1239" hidden="1"/>
    <col min="7518" max="7523" width="14.85546875" style="1239" hidden="1"/>
    <col min="7524" max="7525" width="15.85546875" style="1239" hidden="1"/>
    <col min="7526" max="7531" width="16.140625" style="1239" hidden="1"/>
    <col min="7532" max="7532" width="6.140625" style="1239" hidden="1"/>
    <col min="7533" max="7533" width="3" style="1239" hidden="1"/>
    <col min="7534" max="7773" width="8.5703125" style="1239" hidden="1"/>
    <col min="7774" max="7779" width="14.85546875" style="1239" hidden="1"/>
    <col min="7780" max="7781" width="15.85546875" style="1239" hidden="1"/>
    <col min="7782" max="7787" width="16.140625" style="1239" hidden="1"/>
    <col min="7788" max="7788" width="6.140625" style="1239" hidden="1"/>
    <col min="7789" max="7789" width="3" style="1239" hidden="1"/>
    <col min="7790" max="8029" width="8.5703125" style="1239" hidden="1"/>
    <col min="8030" max="8035" width="14.85546875" style="1239" hidden="1"/>
    <col min="8036" max="8037" width="15.85546875" style="1239" hidden="1"/>
    <col min="8038" max="8043" width="16.140625" style="1239" hidden="1"/>
    <col min="8044" max="8044" width="6.140625" style="1239" hidden="1"/>
    <col min="8045" max="8045" width="3" style="1239" hidden="1"/>
    <col min="8046" max="8285" width="8.5703125" style="1239" hidden="1"/>
    <col min="8286" max="8291" width="14.85546875" style="1239" hidden="1"/>
    <col min="8292" max="8293" width="15.85546875" style="1239" hidden="1"/>
    <col min="8294" max="8299" width="16.140625" style="1239" hidden="1"/>
    <col min="8300" max="8300" width="6.140625" style="1239" hidden="1"/>
    <col min="8301" max="8301" width="3" style="1239" hidden="1"/>
    <col min="8302" max="8541" width="8.5703125" style="1239" hidden="1"/>
    <col min="8542" max="8547" width="14.85546875" style="1239" hidden="1"/>
    <col min="8548" max="8549" width="15.85546875" style="1239" hidden="1"/>
    <col min="8550" max="8555" width="16.140625" style="1239" hidden="1"/>
    <col min="8556" max="8556" width="6.140625" style="1239" hidden="1"/>
    <col min="8557" max="8557" width="3" style="1239" hidden="1"/>
    <col min="8558" max="8797" width="8.5703125" style="1239" hidden="1"/>
    <col min="8798" max="8803" width="14.85546875" style="1239" hidden="1"/>
    <col min="8804" max="8805" width="15.85546875" style="1239" hidden="1"/>
    <col min="8806" max="8811" width="16.140625" style="1239" hidden="1"/>
    <col min="8812" max="8812" width="6.140625" style="1239" hidden="1"/>
    <col min="8813" max="8813" width="3" style="1239" hidden="1"/>
    <col min="8814" max="9053" width="8.5703125" style="1239" hidden="1"/>
    <col min="9054" max="9059" width="14.85546875" style="1239" hidden="1"/>
    <col min="9060" max="9061" width="15.85546875" style="1239" hidden="1"/>
    <col min="9062" max="9067" width="16.140625" style="1239" hidden="1"/>
    <col min="9068" max="9068" width="6.140625" style="1239" hidden="1"/>
    <col min="9069" max="9069" width="3" style="1239" hidden="1"/>
    <col min="9070" max="9309" width="8.5703125" style="1239" hidden="1"/>
    <col min="9310" max="9315" width="14.85546875" style="1239" hidden="1"/>
    <col min="9316" max="9317" width="15.85546875" style="1239" hidden="1"/>
    <col min="9318" max="9323" width="16.140625" style="1239" hidden="1"/>
    <col min="9324" max="9324" width="6.140625" style="1239" hidden="1"/>
    <col min="9325" max="9325" width="3" style="1239" hidden="1"/>
    <col min="9326" max="9565" width="8.5703125" style="1239" hidden="1"/>
    <col min="9566" max="9571" width="14.85546875" style="1239" hidden="1"/>
    <col min="9572" max="9573" width="15.85546875" style="1239" hidden="1"/>
    <col min="9574" max="9579" width="16.140625" style="1239" hidden="1"/>
    <col min="9580" max="9580" width="6.140625" style="1239" hidden="1"/>
    <col min="9581" max="9581" width="3" style="1239" hidden="1"/>
    <col min="9582" max="9821" width="8.5703125" style="1239" hidden="1"/>
    <col min="9822" max="9827" width="14.85546875" style="1239" hidden="1"/>
    <col min="9828" max="9829" width="15.85546875" style="1239" hidden="1"/>
    <col min="9830" max="9835" width="16.140625" style="1239" hidden="1"/>
    <col min="9836" max="9836" width="6.140625" style="1239" hidden="1"/>
    <col min="9837" max="9837" width="3" style="1239" hidden="1"/>
    <col min="9838" max="10077" width="8.5703125" style="1239" hidden="1"/>
    <col min="10078" max="10083" width="14.85546875" style="1239" hidden="1"/>
    <col min="10084" max="10085" width="15.85546875" style="1239" hidden="1"/>
    <col min="10086" max="10091" width="16.140625" style="1239" hidden="1"/>
    <col min="10092" max="10092" width="6.140625" style="1239" hidden="1"/>
    <col min="10093" max="10093" width="3" style="1239" hidden="1"/>
    <col min="10094" max="10333" width="8.5703125" style="1239" hidden="1"/>
    <col min="10334" max="10339" width="14.85546875" style="1239" hidden="1"/>
    <col min="10340" max="10341" width="15.85546875" style="1239" hidden="1"/>
    <col min="10342" max="10347" width="16.140625" style="1239" hidden="1"/>
    <col min="10348" max="10348" width="6.140625" style="1239" hidden="1"/>
    <col min="10349" max="10349" width="3" style="1239" hidden="1"/>
    <col min="10350" max="10589" width="8.5703125" style="1239" hidden="1"/>
    <col min="10590" max="10595" width="14.85546875" style="1239" hidden="1"/>
    <col min="10596" max="10597" width="15.85546875" style="1239" hidden="1"/>
    <col min="10598" max="10603" width="16.140625" style="1239" hidden="1"/>
    <col min="10604" max="10604" width="6.140625" style="1239" hidden="1"/>
    <col min="10605" max="10605" width="3" style="1239" hidden="1"/>
    <col min="10606" max="10845" width="8.5703125" style="1239" hidden="1"/>
    <col min="10846" max="10851" width="14.85546875" style="1239" hidden="1"/>
    <col min="10852" max="10853" width="15.85546875" style="1239" hidden="1"/>
    <col min="10854" max="10859" width="16.140625" style="1239" hidden="1"/>
    <col min="10860" max="10860" width="6.140625" style="1239" hidden="1"/>
    <col min="10861" max="10861" width="3" style="1239" hidden="1"/>
    <col min="10862" max="11101" width="8.5703125" style="1239" hidden="1"/>
    <col min="11102" max="11107" width="14.85546875" style="1239" hidden="1"/>
    <col min="11108" max="11109" width="15.85546875" style="1239" hidden="1"/>
    <col min="11110" max="11115" width="16.140625" style="1239" hidden="1"/>
    <col min="11116" max="11116" width="6.140625" style="1239" hidden="1"/>
    <col min="11117" max="11117" width="3" style="1239" hidden="1"/>
    <col min="11118" max="11357" width="8.5703125" style="1239" hidden="1"/>
    <col min="11358" max="11363" width="14.85546875" style="1239" hidden="1"/>
    <col min="11364" max="11365" width="15.85546875" style="1239" hidden="1"/>
    <col min="11366" max="11371" width="16.140625" style="1239" hidden="1"/>
    <col min="11372" max="11372" width="6.140625" style="1239" hidden="1"/>
    <col min="11373" max="11373" width="3" style="1239" hidden="1"/>
    <col min="11374" max="11613" width="8.5703125" style="1239" hidden="1"/>
    <col min="11614" max="11619" width="14.85546875" style="1239" hidden="1"/>
    <col min="11620" max="11621" width="15.85546875" style="1239" hidden="1"/>
    <col min="11622" max="11627" width="16.140625" style="1239" hidden="1"/>
    <col min="11628" max="11628" width="6.140625" style="1239" hidden="1"/>
    <col min="11629" max="11629" width="3" style="1239" hidden="1"/>
    <col min="11630" max="11869" width="8.5703125" style="1239" hidden="1"/>
    <col min="11870" max="11875" width="14.85546875" style="1239" hidden="1"/>
    <col min="11876" max="11877" width="15.85546875" style="1239" hidden="1"/>
    <col min="11878" max="11883" width="16.140625" style="1239" hidden="1"/>
    <col min="11884" max="11884" width="6.140625" style="1239" hidden="1"/>
    <col min="11885" max="11885" width="3" style="1239" hidden="1"/>
    <col min="11886" max="12125" width="8.5703125" style="1239" hidden="1"/>
    <col min="12126" max="12131" width="14.85546875" style="1239" hidden="1"/>
    <col min="12132" max="12133" width="15.85546875" style="1239" hidden="1"/>
    <col min="12134" max="12139" width="16.140625" style="1239" hidden="1"/>
    <col min="12140" max="12140" width="6.140625" style="1239" hidden="1"/>
    <col min="12141" max="12141" width="3" style="1239" hidden="1"/>
    <col min="12142" max="12381" width="8.5703125" style="1239" hidden="1"/>
    <col min="12382" max="12387" width="14.85546875" style="1239" hidden="1"/>
    <col min="12388" max="12389" width="15.85546875" style="1239" hidden="1"/>
    <col min="12390" max="12395" width="16.140625" style="1239" hidden="1"/>
    <col min="12396" max="12396" width="6.140625" style="1239" hidden="1"/>
    <col min="12397" max="12397" width="3" style="1239" hidden="1"/>
    <col min="12398" max="12637" width="8.5703125" style="1239" hidden="1"/>
    <col min="12638" max="12643" width="14.85546875" style="1239" hidden="1"/>
    <col min="12644" max="12645" width="15.85546875" style="1239" hidden="1"/>
    <col min="12646" max="12651" width="16.140625" style="1239" hidden="1"/>
    <col min="12652" max="12652" width="6.140625" style="1239" hidden="1"/>
    <col min="12653" max="12653" width="3" style="1239" hidden="1"/>
    <col min="12654" max="12893" width="8.5703125" style="1239" hidden="1"/>
    <col min="12894" max="12899" width="14.85546875" style="1239" hidden="1"/>
    <col min="12900" max="12901" width="15.85546875" style="1239" hidden="1"/>
    <col min="12902" max="12907" width="16.140625" style="1239" hidden="1"/>
    <col min="12908" max="12908" width="6.140625" style="1239" hidden="1"/>
    <col min="12909" max="12909" width="3" style="1239" hidden="1"/>
    <col min="12910" max="13149" width="8.5703125" style="1239" hidden="1"/>
    <col min="13150" max="13155" width="14.85546875" style="1239" hidden="1"/>
    <col min="13156" max="13157" width="15.85546875" style="1239" hidden="1"/>
    <col min="13158" max="13163" width="16.140625" style="1239" hidden="1"/>
    <col min="13164" max="13164" width="6.140625" style="1239" hidden="1"/>
    <col min="13165" max="13165" width="3" style="1239" hidden="1"/>
    <col min="13166" max="13405" width="8.5703125" style="1239" hidden="1"/>
    <col min="13406" max="13411" width="14.85546875" style="1239" hidden="1"/>
    <col min="13412" max="13413" width="15.85546875" style="1239" hidden="1"/>
    <col min="13414" max="13419" width="16.140625" style="1239" hidden="1"/>
    <col min="13420" max="13420" width="6.140625" style="1239" hidden="1"/>
    <col min="13421" max="13421" width="3" style="1239" hidden="1"/>
    <col min="13422" max="13661" width="8.5703125" style="1239" hidden="1"/>
    <col min="13662" max="13667" width="14.85546875" style="1239" hidden="1"/>
    <col min="13668" max="13669" width="15.85546875" style="1239" hidden="1"/>
    <col min="13670" max="13675" width="16.140625" style="1239" hidden="1"/>
    <col min="13676" max="13676" width="6.140625" style="1239" hidden="1"/>
    <col min="13677" max="13677" width="3" style="1239" hidden="1"/>
    <col min="13678" max="13917" width="8.5703125" style="1239" hidden="1"/>
    <col min="13918" max="13923" width="14.85546875" style="1239" hidden="1"/>
    <col min="13924" max="13925" width="15.85546875" style="1239" hidden="1"/>
    <col min="13926" max="13931" width="16.140625" style="1239" hidden="1"/>
    <col min="13932" max="13932" width="6.140625" style="1239" hidden="1"/>
    <col min="13933" max="13933" width="3" style="1239" hidden="1"/>
    <col min="13934" max="14173" width="8.5703125" style="1239" hidden="1"/>
    <col min="14174" max="14179" width="14.85546875" style="1239" hidden="1"/>
    <col min="14180" max="14181" width="15.85546875" style="1239" hidden="1"/>
    <col min="14182" max="14187" width="16.140625" style="1239" hidden="1"/>
    <col min="14188" max="14188" width="6.140625" style="1239" hidden="1"/>
    <col min="14189" max="14189" width="3" style="1239" hidden="1"/>
    <col min="14190" max="14429" width="8.5703125" style="1239" hidden="1"/>
    <col min="14430" max="14435" width="14.85546875" style="1239" hidden="1"/>
    <col min="14436" max="14437" width="15.85546875" style="1239" hidden="1"/>
    <col min="14438" max="14443" width="16.140625" style="1239" hidden="1"/>
    <col min="14444" max="14444" width="6.140625" style="1239" hidden="1"/>
    <col min="14445" max="14445" width="3" style="1239" hidden="1"/>
    <col min="14446" max="14685" width="8.5703125" style="1239" hidden="1"/>
    <col min="14686" max="14691" width="14.85546875" style="1239" hidden="1"/>
    <col min="14692" max="14693" width="15.85546875" style="1239" hidden="1"/>
    <col min="14694" max="14699" width="16.140625" style="1239" hidden="1"/>
    <col min="14700" max="14700" width="6.140625" style="1239" hidden="1"/>
    <col min="14701" max="14701" width="3" style="1239" hidden="1"/>
    <col min="14702" max="14941" width="8.5703125" style="1239" hidden="1"/>
    <col min="14942" max="14947" width="14.85546875" style="1239" hidden="1"/>
    <col min="14948" max="14949" width="15.85546875" style="1239" hidden="1"/>
    <col min="14950" max="14955" width="16.140625" style="1239" hidden="1"/>
    <col min="14956" max="14956" width="6.140625" style="1239" hidden="1"/>
    <col min="14957" max="14957" width="3" style="1239" hidden="1"/>
    <col min="14958" max="15197" width="8.5703125" style="1239" hidden="1"/>
    <col min="15198" max="15203" width="14.85546875" style="1239" hidden="1"/>
    <col min="15204" max="15205" width="15.85546875" style="1239" hidden="1"/>
    <col min="15206" max="15211" width="16.140625" style="1239" hidden="1"/>
    <col min="15212" max="15212" width="6.140625" style="1239" hidden="1"/>
    <col min="15213" max="15213" width="3" style="1239" hidden="1"/>
    <col min="15214" max="15453" width="8.5703125" style="1239" hidden="1"/>
    <col min="15454" max="15459" width="14.85546875" style="1239" hidden="1"/>
    <col min="15460" max="15461" width="15.85546875" style="1239" hidden="1"/>
    <col min="15462" max="15467" width="16.140625" style="1239" hidden="1"/>
    <col min="15468" max="15468" width="6.140625" style="1239" hidden="1"/>
    <col min="15469" max="15469" width="3" style="1239" hidden="1"/>
    <col min="15470" max="15709" width="8.5703125" style="1239" hidden="1"/>
    <col min="15710" max="15715" width="14.85546875" style="1239" hidden="1"/>
    <col min="15716" max="15717" width="15.85546875" style="1239" hidden="1"/>
    <col min="15718" max="15723" width="16.140625" style="1239" hidden="1"/>
    <col min="15724" max="15724" width="6.140625" style="1239" hidden="1"/>
    <col min="15725" max="15725" width="3" style="1239" hidden="1"/>
    <col min="15726" max="15965" width="8.5703125" style="1239" hidden="1"/>
    <col min="15966" max="15971" width="14.85546875" style="1239" hidden="1"/>
    <col min="15972" max="15973" width="15.85546875" style="1239" hidden="1"/>
    <col min="15974" max="15979" width="16.140625" style="1239" hidden="1"/>
    <col min="15980" max="15980" width="6.140625" style="1239" hidden="1"/>
    <col min="15981" max="15981" width="3" style="1239" hidden="1"/>
    <col min="15982" max="16221" width="8.5703125" style="1239" hidden="1"/>
    <col min="16222" max="16227" width="14.85546875" style="1239" hidden="1"/>
    <col min="16228" max="16229" width="15.85546875" style="1239" hidden="1"/>
    <col min="16230" max="16235" width="16.140625" style="1239" hidden="1"/>
    <col min="16236" max="16236" width="6.140625" style="1239" hidden="1"/>
    <col min="16237" max="16237" width="3" style="1239" hidden="1"/>
    <col min="16238" max="16384" width="8.57031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98" t="s">
        <v>605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594</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553</v>
      </c>
      <c r="BQ50" s="1271"/>
      <c r="BR50" s="1271"/>
      <c r="BS50" s="1271"/>
      <c r="BT50" s="1271"/>
      <c r="BU50" s="1271"/>
      <c r="BV50" s="1271"/>
      <c r="BW50" s="1271"/>
      <c r="BX50" s="1271" t="s">
        <v>554</v>
      </c>
      <c r="BY50" s="1271"/>
      <c r="BZ50" s="1271"/>
      <c r="CA50" s="1271"/>
      <c r="CB50" s="1271"/>
      <c r="CC50" s="1271"/>
      <c r="CD50" s="1271"/>
      <c r="CE50" s="1271"/>
      <c r="CF50" s="1271" t="s">
        <v>555</v>
      </c>
      <c r="CG50" s="1271"/>
      <c r="CH50" s="1271"/>
      <c r="CI50" s="1271"/>
      <c r="CJ50" s="1271"/>
      <c r="CK50" s="1271"/>
      <c r="CL50" s="1271"/>
      <c r="CM50" s="1271"/>
      <c r="CN50" s="1271" t="s">
        <v>556</v>
      </c>
      <c r="CO50" s="1271"/>
      <c r="CP50" s="1271"/>
      <c r="CQ50" s="1271"/>
      <c r="CR50" s="1271"/>
      <c r="CS50" s="1271"/>
      <c r="CT50" s="1271"/>
      <c r="CU50" s="1271"/>
      <c r="CV50" s="1271" t="s">
        <v>557</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595</v>
      </c>
      <c r="AO51" s="1275"/>
      <c r="AP51" s="1275"/>
      <c r="AQ51" s="1275"/>
      <c r="AR51" s="1275"/>
      <c r="AS51" s="1275"/>
      <c r="AT51" s="1275"/>
      <c r="AU51" s="1275"/>
      <c r="AV51" s="1275"/>
      <c r="AW51" s="1275"/>
      <c r="AX51" s="1275"/>
      <c r="AY51" s="1275"/>
      <c r="AZ51" s="1275"/>
      <c r="BA51" s="1275"/>
      <c r="BB51" s="1275" t="s">
        <v>597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131.6</v>
      </c>
      <c r="CG51" s="1277"/>
      <c r="CH51" s="1277"/>
      <c r="CI51" s="1277"/>
      <c r="CJ51" s="1277"/>
      <c r="CK51" s="1277"/>
      <c r="CL51" s="1277"/>
      <c r="CM51" s="1277"/>
      <c r="CN51" s="1277">
        <v>151.4</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58</v>
      </c>
      <c r="CG53" s="1277"/>
      <c r="CH53" s="1277"/>
      <c r="CI53" s="1277"/>
      <c r="CJ53" s="1277"/>
      <c r="CK53" s="1277"/>
      <c r="CL53" s="1277"/>
      <c r="CM53" s="1277"/>
      <c r="CN53" s="1277">
        <v>59.1</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599</v>
      </c>
      <c r="AO55" s="1271"/>
      <c r="AP55" s="1271"/>
      <c r="AQ55" s="1271"/>
      <c r="AR55" s="1271"/>
      <c r="AS55" s="1271"/>
      <c r="AT55" s="1271"/>
      <c r="AU55" s="1271"/>
      <c r="AV55" s="1271"/>
      <c r="AW55" s="1271"/>
      <c r="AX55" s="1271"/>
      <c r="AY55" s="1271"/>
      <c r="AZ55" s="1271"/>
      <c r="BA55" s="1271"/>
      <c r="BB55" s="1275" t="s">
        <v>597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32.799999999999997</v>
      </c>
      <c r="CG55" s="1277"/>
      <c r="CH55" s="1277"/>
      <c r="CI55" s="1277"/>
      <c r="CJ55" s="1277"/>
      <c r="CK55" s="1277"/>
      <c r="CL55" s="1277"/>
      <c r="CM55" s="1277"/>
      <c r="CN55" s="1277">
        <v>20.2</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58.6</v>
      </c>
      <c r="CG57" s="1277"/>
      <c r="CH57" s="1277"/>
      <c r="CI57" s="1277"/>
      <c r="CJ57" s="1277"/>
      <c r="CK57" s="1277"/>
      <c r="CL57" s="1277"/>
      <c r="CM57" s="1277"/>
      <c r="CN57" s="1277">
        <v>53.6</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601</v>
      </c>
    </row>
    <row r="64" spans="1:109" x14ac:dyDescent="0.15">
      <c r="B64" s="1246"/>
      <c r="G64" s="1253"/>
      <c r="I64" s="1287"/>
      <c r="J64" s="1287"/>
      <c r="K64" s="1287"/>
      <c r="L64" s="1287"/>
      <c r="M64" s="1287"/>
      <c r="N64" s="1288"/>
      <c r="AM64" s="1253"/>
      <c r="AN64" s="1253" t="s">
        <v>593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594</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553</v>
      </c>
      <c r="BQ72" s="1271"/>
      <c r="BR72" s="1271"/>
      <c r="BS72" s="1271"/>
      <c r="BT72" s="1271"/>
      <c r="BU72" s="1271"/>
      <c r="BV72" s="1271"/>
      <c r="BW72" s="1271"/>
      <c r="BX72" s="1271" t="s">
        <v>554</v>
      </c>
      <c r="BY72" s="1271"/>
      <c r="BZ72" s="1271"/>
      <c r="CA72" s="1271"/>
      <c r="CB72" s="1271"/>
      <c r="CC72" s="1271"/>
      <c r="CD72" s="1271"/>
      <c r="CE72" s="1271"/>
      <c r="CF72" s="1271" t="s">
        <v>555</v>
      </c>
      <c r="CG72" s="1271"/>
      <c r="CH72" s="1271"/>
      <c r="CI72" s="1271"/>
      <c r="CJ72" s="1271"/>
      <c r="CK72" s="1271"/>
      <c r="CL72" s="1271"/>
      <c r="CM72" s="1271"/>
      <c r="CN72" s="1271" t="s">
        <v>556</v>
      </c>
      <c r="CO72" s="1271"/>
      <c r="CP72" s="1271"/>
      <c r="CQ72" s="1271"/>
      <c r="CR72" s="1271"/>
      <c r="CS72" s="1271"/>
      <c r="CT72" s="1271"/>
      <c r="CU72" s="1271"/>
      <c r="CV72" s="1271" t="s">
        <v>557</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595</v>
      </c>
      <c r="AO73" s="1275"/>
      <c r="AP73" s="1275"/>
      <c r="AQ73" s="1275"/>
      <c r="AR73" s="1275"/>
      <c r="AS73" s="1275"/>
      <c r="AT73" s="1275"/>
      <c r="AU73" s="1275"/>
      <c r="AV73" s="1275"/>
      <c r="AW73" s="1275"/>
      <c r="AX73" s="1275"/>
      <c r="AY73" s="1275"/>
      <c r="AZ73" s="1275"/>
      <c r="BA73" s="1275"/>
      <c r="BB73" s="1275" t="s">
        <v>597</v>
      </c>
      <c r="BC73" s="1275"/>
      <c r="BD73" s="1275"/>
      <c r="BE73" s="1275"/>
      <c r="BF73" s="1275"/>
      <c r="BG73" s="1275"/>
      <c r="BH73" s="1275"/>
      <c r="BI73" s="1275"/>
      <c r="BJ73" s="1275"/>
      <c r="BK73" s="1275"/>
      <c r="BL73" s="1275"/>
      <c r="BM73" s="1275"/>
      <c r="BN73" s="1275"/>
      <c r="BO73" s="1275"/>
      <c r="BP73" s="1277">
        <v>124</v>
      </c>
      <c r="BQ73" s="1277"/>
      <c r="BR73" s="1277"/>
      <c r="BS73" s="1277"/>
      <c r="BT73" s="1277"/>
      <c r="BU73" s="1277"/>
      <c r="BV73" s="1277"/>
      <c r="BW73" s="1277"/>
      <c r="BX73" s="1277">
        <v>124.2</v>
      </c>
      <c r="BY73" s="1277"/>
      <c r="BZ73" s="1277"/>
      <c r="CA73" s="1277"/>
      <c r="CB73" s="1277"/>
      <c r="CC73" s="1277"/>
      <c r="CD73" s="1277"/>
      <c r="CE73" s="1277"/>
      <c r="CF73" s="1277">
        <v>131.6</v>
      </c>
      <c r="CG73" s="1277"/>
      <c r="CH73" s="1277"/>
      <c r="CI73" s="1277"/>
      <c r="CJ73" s="1277"/>
      <c r="CK73" s="1277"/>
      <c r="CL73" s="1277"/>
      <c r="CM73" s="1277"/>
      <c r="CN73" s="1277">
        <v>151.4</v>
      </c>
      <c r="CO73" s="1277"/>
      <c r="CP73" s="1277"/>
      <c r="CQ73" s="1277"/>
      <c r="CR73" s="1277"/>
      <c r="CS73" s="1277"/>
      <c r="CT73" s="1277"/>
      <c r="CU73" s="1277"/>
      <c r="CV73" s="1277">
        <v>154.1</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603</v>
      </c>
      <c r="BC75" s="1275"/>
      <c r="BD75" s="1275"/>
      <c r="BE75" s="1275"/>
      <c r="BF75" s="1275"/>
      <c r="BG75" s="1275"/>
      <c r="BH75" s="1275"/>
      <c r="BI75" s="1275"/>
      <c r="BJ75" s="1275"/>
      <c r="BK75" s="1275"/>
      <c r="BL75" s="1275"/>
      <c r="BM75" s="1275"/>
      <c r="BN75" s="1275"/>
      <c r="BO75" s="1275"/>
      <c r="BP75" s="1277">
        <v>15.5</v>
      </c>
      <c r="BQ75" s="1277"/>
      <c r="BR75" s="1277"/>
      <c r="BS75" s="1277"/>
      <c r="BT75" s="1277"/>
      <c r="BU75" s="1277"/>
      <c r="BV75" s="1277"/>
      <c r="BW75" s="1277"/>
      <c r="BX75" s="1277">
        <v>14.6</v>
      </c>
      <c r="BY75" s="1277"/>
      <c r="BZ75" s="1277"/>
      <c r="CA75" s="1277"/>
      <c r="CB75" s="1277"/>
      <c r="CC75" s="1277"/>
      <c r="CD75" s="1277"/>
      <c r="CE75" s="1277"/>
      <c r="CF75" s="1277">
        <v>14.1</v>
      </c>
      <c r="CG75" s="1277"/>
      <c r="CH75" s="1277"/>
      <c r="CI75" s="1277"/>
      <c r="CJ75" s="1277"/>
      <c r="CK75" s="1277"/>
      <c r="CL75" s="1277"/>
      <c r="CM75" s="1277"/>
      <c r="CN75" s="1277">
        <v>13.5</v>
      </c>
      <c r="CO75" s="1277"/>
      <c r="CP75" s="1277"/>
      <c r="CQ75" s="1277"/>
      <c r="CR75" s="1277"/>
      <c r="CS75" s="1277"/>
      <c r="CT75" s="1277"/>
      <c r="CU75" s="1277"/>
      <c r="CV75" s="1277">
        <v>12.4</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599</v>
      </c>
      <c r="AO77" s="1271"/>
      <c r="AP77" s="1271"/>
      <c r="AQ77" s="1271"/>
      <c r="AR77" s="1271"/>
      <c r="AS77" s="1271"/>
      <c r="AT77" s="1271"/>
      <c r="AU77" s="1271"/>
      <c r="AV77" s="1271"/>
      <c r="AW77" s="1271"/>
      <c r="AX77" s="1271"/>
      <c r="AY77" s="1271"/>
      <c r="AZ77" s="1271"/>
      <c r="BA77" s="1271"/>
      <c r="BB77" s="1275" t="s">
        <v>596</v>
      </c>
      <c r="BC77" s="1275"/>
      <c r="BD77" s="1275"/>
      <c r="BE77" s="1275"/>
      <c r="BF77" s="1275"/>
      <c r="BG77" s="1275"/>
      <c r="BH77" s="1275"/>
      <c r="BI77" s="1275"/>
      <c r="BJ77" s="1275"/>
      <c r="BK77" s="1275"/>
      <c r="BL77" s="1275"/>
      <c r="BM77" s="1275"/>
      <c r="BN77" s="1275"/>
      <c r="BO77" s="1275"/>
      <c r="BP77" s="1277">
        <v>52.8</v>
      </c>
      <c r="BQ77" s="1277"/>
      <c r="BR77" s="1277"/>
      <c r="BS77" s="1277"/>
      <c r="BT77" s="1277"/>
      <c r="BU77" s="1277"/>
      <c r="BV77" s="1277"/>
      <c r="BW77" s="1277"/>
      <c r="BX77" s="1277">
        <v>48.6</v>
      </c>
      <c r="BY77" s="1277"/>
      <c r="BZ77" s="1277"/>
      <c r="CA77" s="1277"/>
      <c r="CB77" s="1277"/>
      <c r="CC77" s="1277"/>
      <c r="CD77" s="1277"/>
      <c r="CE77" s="1277"/>
      <c r="CF77" s="1277">
        <v>32.799999999999997</v>
      </c>
      <c r="CG77" s="1277"/>
      <c r="CH77" s="1277"/>
      <c r="CI77" s="1277"/>
      <c r="CJ77" s="1277"/>
      <c r="CK77" s="1277"/>
      <c r="CL77" s="1277"/>
      <c r="CM77" s="1277"/>
      <c r="CN77" s="1277">
        <v>20.2</v>
      </c>
      <c r="CO77" s="1277"/>
      <c r="CP77" s="1277"/>
      <c r="CQ77" s="1277"/>
      <c r="CR77" s="1277"/>
      <c r="CS77" s="1277"/>
      <c r="CT77" s="1277"/>
      <c r="CU77" s="1277"/>
      <c r="CV77" s="1277">
        <v>19</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603</v>
      </c>
      <c r="BC79" s="1275"/>
      <c r="BD79" s="1275"/>
      <c r="BE79" s="1275"/>
      <c r="BF79" s="1275"/>
      <c r="BG79" s="1275"/>
      <c r="BH79" s="1275"/>
      <c r="BI79" s="1275"/>
      <c r="BJ79" s="1275"/>
      <c r="BK79" s="1275"/>
      <c r="BL79" s="1275"/>
      <c r="BM79" s="1275"/>
      <c r="BN79" s="1275"/>
      <c r="BO79" s="1275"/>
      <c r="BP79" s="1277">
        <v>11.5</v>
      </c>
      <c r="BQ79" s="1277"/>
      <c r="BR79" s="1277"/>
      <c r="BS79" s="1277"/>
      <c r="BT79" s="1277"/>
      <c r="BU79" s="1277"/>
      <c r="BV79" s="1277"/>
      <c r="BW79" s="1277"/>
      <c r="BX79" s="1277">
        <v>10.4</v>
      </c>
      <c r="BY79" s="1277"/>
      <c r="BZ79" s="1277"/>
      <c r="CA79" s="1277"/>
      <c r="CB79" s="1277"/>
      <c r="CC79" s="1277"/>
      <c r="CD79" s="1277"/>
      <c r="CE79" s="1277"/>
      <c r="CF79" s="1277">
        <v>9.5</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xJx29AtJ5LUrAwDTaWvtAkbSA1WGmE/bLPnj3j5zltAzRnX87Pv8wHeZ2PRhzh1mGmYqragUO70xul+R9YkNA==" saltValue="R0GMv5j9u5Fas30ZbJdu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4ud3LzjgPN6Zu2QU6dvzcE3qLHzQ/zWbOmtntl02vqr/fNn8y5+nALRRDkjpFNoPdY0EHn5C9diRQtPxJtRFg==" saltValue="C52AJZGwfY/SKaPaCn3h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dNrcoRArAQc7TgTDde0YNOggqUfSdpxDkE7Gs6APu4pn2fRiIj7JbBHWl33H8D6wLle5f2FpqTx75UIjInJcQ==" saltValue="RABsMfIkHLwrIC34Awus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134647</v>
      </c>
      <c r="E3" s="141"/>
      <c r="F3" s="142">
        <v>84389</v>
      </c>
      <c r="G3" s="143"/>
      <c r="H3" s="144"/>
    </row>
    <row r="4" spans="1:8" x14ac:dyDescent="0.15">
      <c r="A4" s="145"/>
      <c r="B4" s="146"/>
      <c r="C4" s="147"/>
      <c r="D4" s="148">
        <v>35791</v>
      </c>
      <c r="E4" s="149"/>
      <c r="F4" s="150">
        <v>44339</v>
      </c>
      <c r="G4" s="151"/>
      <c r="H4" s="152"/>
    </row>
    <row r="5" spans="1:8" x14ac:dyDescent="0.15">
      <c r="A5" s="133" t="s">
        <v>545</v>
      </c>
      <c r="B5" s="138"/>
      <c r="C5" s="139"/>
      <c r="D5" s="140">
        <v>68587</v>
      </c>
      <c r="E5" s="141"/>
      <c r="F5" s="142">
        <v>83623</v>
      </c>
      <c r="G5" s="143"/>
      <c r="H5" s="144"/>
    </row>
    <row r="6" spans="1:8" x14ac:dyDescent="0.15">
      <c r="A6" s="145"/>
      <c r="B6" s="146"/>
      <c r="C6" s="147"/>
      <c r="D6" s="148">
        <v>32238</v>
      </c>
      <c r="E6" s="149"/>
      <c r="F6" s="150">
        <v>48787</v>
      </c>
      <c r="G6" s="151"/>
      <c r="H6" s="152"/>
    </row>
    <row r="7" spans="1:8" x14ac:dyDescent="0.15">
      <c r="A7" s="133" t="s">
        <v>546</v>
      </c>
      <c r="B7" s="138"/>
      <c r="C7" s="139"/>
      <c r="D7" s="140">
        <v>51405</v>
      </c>
      <c r="E7" s="141"/>
      <c r="F7" s="142">
        <v>87974</v>
      </c>
      <c r="G7" s="143"/>
      <c r="H7" s="144"/>
    </row>
    <row r="8" spans="1:8" x14ac:dyDescent="0.15">
      <c r="A8" s="145"/>
      <c r="B8" s="146"/>
      <c r="C8" s="147"/>
      <c r="D8" s="148">
        <v>14060</v>
      </c>
      <c r="E8" s="149"/>
      <c r="F8" s="150">
        <v>48183</v>
      </c>
      <c r="G8" s="151"/>
      <c r="H8" s="152"/>
    </row>
    <row r="9" spans="1:8" x14ac:dyDescent="0.15">
      <c r="A9" s="133" t="s">
        <v>547</v>
      </c>
      <c r="B9" s="138"/>
      <c r="C9" s="139"/>
      <c r="D9" s="140">
        <v>52402</v>
      </c>
      <c r="E9" s="141"/>
      <c r="F9" s="142">
        <v>78864</v>
      </c>
      <c r="G9" s="143"/>
      <c r="H9" s="144"/>
    </row>
    <row r="10" spans="1:8" x14ac:dyDescent="0.15">
      <c r="A10" s="145"/>
      <c r="B10" s="146"/>
      <c r="C10" s="147"/>
      <c r="D10" s="148">
        <v>18154</v>
      </c>
      <c r="E10" s="149"/>
      <c r="F10" s="150">
        <v>46136</v>
      </c>
      <c r="G10" s="151"/>
      <c r="H10" s="152"/>
    </row>
    <row r="11" spans="1:8" x14ac:dyDescent="0.15">
      <c r="A11" s="133" t="s">
        <v>548</v>
      </c>
      <c r="B11" s="138"/>
      <c r="C11" s="139"/>
      <c r="D11" s="140">
        <v>71974</v>
      </c>
      <c r="E11" s="141"/>
      <c r="F11" s="142">
        <v>85042</v>
      </c>
      <c r="G11" s="143"/>
      <c r="H11" s="144"/>
    </row>
    <row r="12" spans="1:8" x14ac:dyDescent="0.15">
      <c r="A12" s="145"/>
      <c r="B12" s="146"/>
      <c r="C12" s="153"/>
      <c r="D12" s="148">
        <v>31064</v>
      </c>
      <c r="E12" s="149"/>
      <c r="F12" s="150">
        <v>50806</v>
      </c>
      <c r="G12" s="151"/>
      <c r="H12" s="152"/>
    </row>
    <row r="13" spans="1:8" x14ac:dyDescent="0.15">
      <c r="A13" s="133"/>
      <c r="B13" s="138"/>
      <c r="C13" s="154"/>
      <c r="D13" s="155">
        <v>75803</v>
      </c>
      <c r="E13" s="156"/>
      <c r="F13" s="157">
        <v>83978</v>
      </c>
      <c r="G13" s="158"/>
      <c r="H13" s="144"/>
    </row>
    <row r="14" spans="1:8" x14ac:dyDescent="0.15">
      <c r="A14" s="145"/>
      <c r="B14" s="146"/>
      <c r="C14" s="147"/>
      <c r="D14" s="148">
        <v>26261</v>
      </c>
      <c r="E14" s="149"/>
      <c r="F14" s="150">
        <v>47650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4.21</v>
      </c>
      <c r="C19" s="159">
        <f>ROUND(VALUE(SUBSTITUTE(実質収支比率等に係る経年分析!G$48,"▲","-")),2)</f>
        <v>5.25</v>
      </c>
      <c r="D19" s="159">
        <f>ROUND(VALUE(SUBSTITUTE(実質収支比率等に係る経年分析!H$48,"▲","-")),2)</f>
        <v>7.08</v>
      </c>
      <c r="E19" s="159">
        <f>ROUND(VALUE(SUBSTITUTE(実質収支比率等に係る経年分析!I$48,"▲","-")),2)</f>
        <v>4.1900000000000004</v>
      </c>
      <c r="F19" s="159">
        <f>ROUND(VALUE(SUBSTITUTE(実質収支比率等に係る経年分析!J$48,"▲","-")),2)</f>
        <v>7.36</v>
      </c>
    </row>
    <row r="20" spans="1:11" x14ac:dyDescent="0.15">
      <c r="A20" s="159" t="s">
        <v>49</v>
      </c>
      <c r="B20" s="159">
        <f>ROUND(VALUE(SUBSTITUTE(実質収支比率等に係る経年分析!F$47,"▲","-")),2)</f>
        <v>18.66</v>
      </c>
      <c r="C20" s="159">
        <f>ROUND(VALUE(SUBSTITUTE(実質収支比率等に係る経年分析!G$47,"▲","-")),2)</f>
        <v>13.48</v>
      </c>
      <c r="D20" s="159">
        <f>ROUND(VALUE(SUBSTITUTE(実質収支比率等に係る経年分析!H$47,"▲","-")),2)</f>
        <v>15.13</v>
      </c>
      <c r="E20" s="159">
        <f>ROUND(VALUE(SUBSTITUTE(実質収支比率等に係る経年分析!I$47,"▲","-")),2)</f>
        <v>15.08</v>
      </c>
      <c r="F20" s="159">
        <f>ROUND(VALUE(SUBSTITUTE(実質収支比率等に係る経年分析!J$47,"▲","-")),2)</f>
        <v>15.26</v>
      </c>
    </row>
    <row r="21" spans="1:11" x14ac:dyDescent="0.15">
      <c r="A21" s="159" t="s">
        <v>50</v>
      </c>
      <c r="B21" s="159">
        <f>IF(ISNUMBER(VALUE(SUBSTITUTE(実質収支比率等に係る経年分析!F$49,"▲","-"))),ROUND(VALUE(SUBSTITUTE(実質収支比率等に係る経年分析!F$49,"▲","-")),2),NA())</f>
        <v>7</v>
      </c>
      <c r="C21" s="159">
        <f>IF(ISNUMBER(VALUE(SUBSTITUTE(実質収支比率等に係る経年分析!G$49,"▲","-"))),ROUND(VALUE(SUBSTITUTE(実質収支比率等に係る経年分析!G$49,"▲","-")),2),NA())</f>
        <v>-3.97</v>
      </c>
      <c r="D21" s="159">
        <f>IF(ISNUMBER(VALUE(SUBSTITUTE(実質収支比率等に係る経年分析!H$49,"▲","-"))),ROUND(VALUE(SUBSTITUTE(実質収支比率等に係る経年分析!H$49,"▲","-")),2),NA())</f>
        <v>3.28</v>
      </c>
      <c r="E21" s="159">
        <f>IF(ISNUMBER(VALUE(SUBSTITUTE(実質収支比率等に係る経年分析!I$49,"▲","-"))),ROUND(VALUE(SUBSTITUTE(実質収支比率等に係る経年分析!I$49,"▲","-")),2),NA())</f>
        <v>-3.6</v>
      </c>
      <c r="F21" s="159">
        <f>IF(ISNUMBER(VALUE(SUBSTITUTE(実質収支比率等に係る経年分析!J$49,"▲","-"))),ROUND(VALUE(SUBSTITUTE(実質収支比率等に係る経年分析!J$49,"▲","-")),2),NA())</f>
        <v>3.12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7.0000000000000007E-2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0.28000000000000003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国民健康保険特別会計</v>
      </c>
      <c r="B31" s="160">
        <f>IF(ROUND(VALUE(SUBSTITUTE(連結実質赤字比率に係る赤字・黒字の構成分析!F$39,"▲", "-")), 2) &lt; 0, ABS(ROUND(VALUE(SUBSTITUTE(連結実質赤字比率に係る赤字・黒字の構成分析!F$39,"▲", "-")), 2)), NA())</f>
        <v>0.04</v>
      </c>
      <c r="C31" s="160" t="e">
        <f>IF(ROUND(VALUE(SUBSTITUTE(連結実質赤字比率に係る赤字・黒字の構成分析!F$39,"▲", "-")), 2) &gt;= 0, ABS(ROUND(VALUE(SUBSTITUTE(連結実質赤字比率に係る赤字・黒字の構成分析!F$39,"▲", "-")), 2)), NA())</f>
        <v>#N/A</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0.52</v>
      </c>
    </row>
    <row r="32" spans="1:11" x14ac:dyDescent="0.15">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2.65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4.24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2.2000000000000002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1.24</v>
      </c>
    </row>
    <row r="33" spans="1:16" x14ac:dyDescent="0.15">
      <c r="A33" s="160" t="str">
        <f>IF(連結実質赤字比率に係る赤字・黒字の構成分析!C$37="",NA(),連結実質赤字比率に係る赤字・黒字の構成分析!C$37)</f>
        <v>工業団地造成事業特別会計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2.5299999999999998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2.2599999999999998</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4.21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4.1900000000000004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7.36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2434</v>
      </c>
      <c r="E42" s="161"/>
      <c r="F42" s="161"/>
      <c r="G42" s="161">
        <f>'実質公債費比率（分子）の構造'!L$52</f>
        <v>2660</v>
      </c>
      <c r="H42" s="161"/>
      <c r="I42" s="161"/>
      <c r="J42" s="161">
        <f>'実質公債費比率（分子）の構造'!M$52</f>
        <v>2538</v>
      </c>
      <c r="K42" s="161"/>
      <c r="L42" s="161"/>
      <c r="M42" s="161">
        <f>'実質公債費比率（分子）の構造'!N$52</f>
        <v>2457</v>
      </c>
      <c r="N42" s="161"/>
      <c r="O42" s="161"/>
      <c r="P42" s="161">
        <f>'実質公債費比率（分子）の構造'!O$52</f>
        <v>2458</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115</v>
      </c>
      <c r="C44" s="161"/>
      <c r="D44" s="161"/>
      <c r="E44" s="161">
        <f>'実質公債費比率（分子）の構造'!L$50</f>
        <v>75</v>
      </c>
      <c r="F44" s="161"/>
      <c r="G44" s="161"/>
      <c r="H44" s="161">
        <f>'実質公債費比率（分子）の構造'!M$50</f>
        <v>63</v>
      </c>
      <c r="I44" s="161"/>
      <c r="J44" s="161"/>
      <c r="K44" s="161">
        <f>'実質公債費比率（分子）の構造'!N$50</f>
        <v>62</v>
      </c>
      <c r="L44" s="161"/>
      <c r="M44" s="161"/>
      <c r="N44" s="161">
        <f>'実質公債費比率（分子）の構造'!O$50</f>
        <v>21</v>
      </c>
      <c r="O44" s="161"/>
      <c r="P44" s="161"/>
    </row>
    <row r="45" spans="1:16" x14ac:dyDescent="0.15">
      <c r="A45" s="161" t="s">
        <v>60</v>
      </c>
      <c r="B45" s="161">
        <f>'実質公債費比率（分子）の構造'!K$49</f>
        <v>109</v>
      </c>
      <c r="C45" s="161"/>
      <c r="D45" s="161"/>
      <c r="E45" s="161">
        <f>'実質公債費比率（分子）の構造'!L$49</f>
        <v>100</v>
      </c>
      <c r="F45" s="161"/>
      <c r="G45" s="161"/>
      <c r="H45" s="161">
        <f>'実質公債費比率（分子）の構造'!M$49</f>
        <v>98</v>
      </c>
      <c r="I45" s="161"/>
      <c r="J45" s="161"/>
      <c r="K45" s="161">
        <f>'実質公債費比率（分子）の構造'!N$49</f>
        <v>79</v>
      </c>
      <c r="L45" s="161"/>
      <c r="M45" s="161"/>
      <c r="N45" s="161">
        <f>'実質公債費比率（分子）の構造'!O$49</f>
        <v>30</v>
      </c>
      <c r="O45" s="161"/>
      <c r="P45" s="161"/>
    </row>
    <row r="46" spans="1:16" x14ac:dyDescent="0.15">
      <c r="A46" s="161" t="s">
        <v>61</v>
      </c>
      <c r="B46" s="161">
        <f>'実質公債費比率（分子）の構造'!K$48</f>
        <v>980</v>
      </c>
      <c r="C46" s="161"/>
      <c r="D46" s="161"/>
      <c r="E46" s="161">
        <f>'実質公債費比率（分子）の構造'!L$48</f>
        <v>1062</v>
      </c>
      <c r="F46" s="161"/>
      <c r="G46" s="161"/>
      <c r="H46" s="161">
        <f>'実質公債費比率（分子）の構造'!M$48</f>
        <v>1085</v>
      </c>
      <c r="I46" s="161"/>
      <c r="J46" s="161"/>
      <c r="K46" s="161">
        <f>'実質公債費比率（分子）の構造'!N$48</f>
        <v>1104</v>
      </c>
      <c r="L46" s="161"/>
      <c r="M46" s="161"/>
      <c r="N46" s="161">
        <f>'実質公債費比率（分子）の構造'!O$48</f>
        <v>1032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2931</v>
      </c>
      <c r="C49" s="161"/>
      <c r="D49" s="161"/>
      <c r="E49" s="161">
        <f>'実質公債費比率（分子）の構造'!L$45</f>
        <v>2887</v>
      </c>
      <c r="F49" s="161"/>
      <c r="G49" s="161"/>
      <c r="H49" s="161">
        <f>'実質公債費比率（分子）の構造'!M$45</f>
        <v>2817</v>
      </c>
      <c r="I49" s="161"/>
      <c r="J49" s="161"/>
      <c r="K49" s="161">
        <f>'実質公債費比率（分子）の構造'!N$45</f>
        <v>2623</v>
      </c>
      <c r="L49" s="161"/>
      <c r="M49" s="161"/>
      <c r="N49" s="161">
        <f>'実質公債費比率（分子）の構造'!O$45</f>
        <v>2436</v>
      </c>
      <c r="O49" s="161"/>
      <c r="P49" s="161"/>
    </row>
    <row r="50" spans="1:16" x14ac:dyDescent="0.15">
      <c r="A50" s="161" t="s">
        <v>65</v>
      </c>
      <c r="B50" s="161" t="e">
        <f>NA()</f>
        <v>#N/A</v>
      </c>
      <c r="C50" s="161">
        <f>IF(ISNUMBER('実質公債費比率（分子）の構造'!K$53),'実質公債費比率（分子）の構造'!K$53,NA())</f>
        <v>1702</v>
      </c>
      <c r="D50" s="161" t="e">
        <f>NA()</f>
        <v>#N/A</v>
      </c>
      <c r="E50" s="161" t="e">
        <f>NA()</f>
        <v>#N/A</v>
      </c>
      <c r="F50" s="161">
        <f>IF(ISNUMBER('実質公債費比率（分子）の構造'!L$53),'実質公債費比率（分子）の構造'!L$53,NA())</f>
        <v>1465</v>
      </c>
      <c r="G50" s="161" t="e">
        <f>NA()</f>
        <v>#N/A</v>
      </c>
      <c r="H50" s="161" t="e">
        <f>NA()</f>
        <v>#N/A</v>
      </c>
      <c r="I50" s="161">
        <f>IF(ISNUMBER('実質公債費比率（分子）の構造'!M$53),'実質公債費比率（分子）の構造'!M$53,NA())</f>
        <v>1525</v>
      </c>
      <c r="J50" s="161" t="e">
        <f>NA()</f>
        <v>#N/A</v>
      </c>
      <c r="K50" s="161" t="e">
        <f>NA()</f>
        <v>#N/A</v>
      </c>
      <c r="L50" s="161">
        <f>IF(ISNUMBER('実質公債費比率（分子）の構造'!N$53),'実質公債費比率（分子）の構造'!N$53,NA())</f>
        <v>1411</v>
      </c>
      <c r="M50" s="161" t="e">
        <f>NA()</f>
        <v>#N/A</v>
      </c>
      <c r="N50" s="161" t="e">
        <f>NA()</f>
        <v>#N/A</v>
      </c>
      <c r="O50" s="161">
        <f>IF(ISNUMBER('実質公債費比率（分子）の構造'!O$53),'実質公債費比率（分子）の構造'!O$53,NA())</f>
        <v>1061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28604</v>
      </c>
      <c r="E56" s="160"/>
      <c r="F56" s="160"/>
      <c r="G56" s="160">
        <f>'将来負担比率（分子）の構造'!J$52</f>
        <v>29052</v>
      </c>
      <c r="H56" s="160"/>
      <c r="I56" s="160"/>
      <c r="J56" s="160">
        <f>'将来負担比率（分子）の構造'!K$52</f>
        <v>29773</v>
      </c>
      <c r="K56" s="160"/>
      <c r="L56" s="160"/>
      <c r="M56" s="160">
        <f>'将来負担比率（分子）の構造'!L$52</f>
        <v>29246</v>
      </c>
      <c r="N56" s="160"/>
      <c r="O56" s="160"/>
      <c r="P56" s="160">
        <f>'将来負担比率（分子）の構造'!M$52</f>
        <v>28940</v>
      </c>
    </row>
    <row r="57" spans="1:16" x14ac:dyDescent="0.15">
      <c r="A57" s="160" t="s">
        <v>36</v>
      </c>
      <c r="B57" s="160"/>
      <c r="C57" s="160"/>
      <c r="D57" s="160" t="str">
        <f>'将来負担比率（分子）の構造'!I$51</f>
        <v>-</v>
      </c>
      <c r="E57" s="160"/>
      <c r="F57" s="160"/>
      <c r="G57" s="160" t="str">
        <f>'将来負担比率（分子）の構造'!J$51</f>
        <v>-</v>
      </c>
      <c r="H57" s="160"/>
      <c r="I57" s="160"/>
      <c r="J57" s="160">
        <f>'将来負担比率（分子）の構造'!K$51</f>
        <v>3525</v>
      </c>
      <c r="K57" s="160"/>
      <c r="L57" s="160"/>
      <c r="M57" s="160">
        <f>'将来負担比率（分子）の構造'!L$51</f>
        <v>1820</v>
      </c>
      <c r="N57" s="160"/>
      <c r="O57" s="160"/>
      <c r="P57" s="160">
        <f>'将来負担比率（分子）の構造'!M$51</f>
        <v>1840</v>
      </c>
    </row>
    <row r="58" spans="1:16" x14ac:dyDescent="0.15">
      <c r="A58" s="160" t="s">
        <v>35</v>
      </c>
      <c r="B58" s="160"/>
      <c r="C58" s="160"/>
      <c r="D58" s="160">
        <f>'将来負担比率（分子）の構造'!I$50</f>
        <v>4369</v>
      </c>
      <c r="E58" s="160"/>
      <c r="F58" s="160"/>
      <c r="G58" s="160">
        <f>'将来負担比率（分子）の構造'!J$50</f>
        <v>3884</v>
      </c>
      <c r="H58" s="160"/>
      <c r="I58" s="160"/>
      <c r="J58" s="160">
        <f>'将来負担比率（分子）の構造'!K$50</f>
        <v>3743</v>
      </c>
      <c r="K58" s="160"/>
      <c r="L58" s="160"/>
      <c r="M58" s="160">
        <f>'将来負担比率（分子）の構造'!L$50</f>
        <v>4066</v>
      </c>
      <c r="N58" s="160"/>
      <c r="O58" s="160"/>
      <c r="P58" s="160">
        <f>'将来負担比率（分子）の構造'!M$50</f>
        <v>4137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5328</v>
      </c>
      <c r="C62" s="160"/>
      <c r="D62" s="160"/>
      <c r="E62" s="160">
        <f>'将来負担比率（分子）の構造'!J$45</f>
        <v>5059</v>
      </c>
      <c r="F62" s="160"/>
      <c r="G62" s="160"/>
      <c r="H62" s="160">
        <f>'将来負担比率（分子）の構造'!K$45</f>
        <v>4764</v>
      </c>
      <c r="I62" s="160"/>
      <c r="J62" s="160"/>
      <c r="K62" s="160">
        <f>'将来負担比率（分子）の構造'!L$45</f>
        <v>4680</v>
      </c>
      <c r="L62" s="160"/>
      <c r="M62" s="160"/>
      <c r="N62" s="160">
        <f>'将来負担比率（分子）の構造'!M$45</f>
        <v>4654</v>
      </c>
      <c r="O62" s="160"/>
      <c r="P62" s="160"/>
    </row>
    <row r="63" spans="1:16" x14ac:dyDescent="0.15">
      <c r="A63" s="160" t="s">
        <v>28</v>
      </c>
      <c r="B63" s="160">
        <f>'将来負担比率（分子）の構造'!I$44</f>
        <v>438</v>
      </c>
      <c r="C63" s="160"/>
      <c r="D63" s="160"/>
      <c r="E63" s="160">
        <f>'将来負担比率（分子）の構造'!J$44</f>
        <v>327</v>
      </c>
      <c r="F63" s="160"/>
      <c r="G63" s="160"/>
      <c r="H63" s="160">
        <f>'将来負担比率（分子）の構造'!K$44</f>
        <v>232</v>
      </c>
      <c r="I63" s="160"/>
      <c r="J63" s="160"/>
      <c r="K63" s="160">
        <f>'将来負担比率（分子）の構造'!L$44</f>
        <v>178</v>
      </c>
      <c r="L63" s="160"/>
      <c r="M63" s="160"/>
      <c r="N63" s="160">
        <f>'将来負担比率（分子）の構造'!M$44</f>
        <v>338</v>
      </c>
      <c r="O63" s="160"/>
      <c r="P63" s="160"/>
    </row>
    <row r="64" spans="1:16" x14ac:dyDescent="0.15">
      <c r="A64" s="160" t="s">
        <v>27</v>
      </c>
      <c r="B64" s="160">
        <f>'将来負担比率（分子）の構造'!I$43</f>
        <v>15137</v>
      </c>
      <c r="C64" s="160"/>
      <c r="D64" s="160"/>
      <c r="E64" s="160">
        <f>'将来負担比率（分子）の構造'!J$43</f>
        <v>16273</v>
      </c>
      <c r="F64" s="160"/>
      <c r="G64" s="160"/>
      <c r="H64" s="160">
        <f>'将来負担比率（分子）の構造'!K$43</f>
        <v>21241</v>
      </c>
      <c r="I64" s="160"/>
      <c r="J64" s="160"/>
      <c r="K64" s="160">
        <f>'将来負担比率（分子）の構造'!L$43</f>
        <v>22201</v>
      </c>
      <c r="L64" s="160"/>
      <c r="M64" s="160"/>
      <c r="N64" s="160">
        <f>'将来負担比率（分子）の構造'!M$43</f>
        <v>22277</v>
      </c>
      <c r="O64" s="160"/>
      <c r="P64" s="160"/>
    </row>
    <row r="65" spans="1:16" x14ac:dyDescent="0.15">
      <c r="A65" s="160" t="s">
        <v>26</v>
      </c>
      <c r="B65" s="160">
        <f>'将来負担比率（分子）の構造'!I$42</f>
        <v>376</v>
      </c>
      <c r="C65" s="160"/>
      <c r="D65" s="160"/>
      <c r="E65" s="160">
        <f>'将来負担比率（分子）の構造'!J$42</f>
        <v>265</v>
      </c>
      <c r="F65" s="160"/>
      <c r="G65" s="160"/>
      <c r="H65" s="160">
        <f>'将来負担比率（分子）の構造'!K$42</f>
        <v>213</v>
      </c>
      <c r="I65" s="160"/>
      <c r="J65" s="160"/>
      <c r="K65" s="160">
        <f>'将来負担比率（分子）の構造'!L$42</f>
        <v>103</v>
      </c>
      <c r="L65" s="160"/>
      <c r="M65" s="160"/>
      <c r="N65" s="160">
        <f>'将来負担比率（分子）の構造'!M$42</f>
        <v>82</v>
      </c>
      <c r="O65" s="160"/>
      <c r="P65" s="160"/>
    </row>
    <row r="66" spans="1:16" x14ac:dyDescent="0.15">
      <c r="A66" s="160" t="s">
        <v>25</v>
      </c>
      <c r="B66" s="160">
        <f>'将来負担比率（分子）の構造'!I$41</f>
        <v>25518</v>
      </c>
      <c r="C66" s="160"/>
      <c r="D66" s="160"/>
      <c r="E66" s="160">
        <f>'将来負担比率（分子）の構造'!J$41</f>
        <v>24675</v>
      </c>
      <c r="F66" s="160"/>
      <c r="G66" s="160"/>
      <c r="H66" s="160">
        <f>'将来負担比率（分子）の構造'!K$41</f>
        <v>24985</v>
      </c>
      <c r="I66" s="160"/>
      <c r="J66" s="160"/>
      <c r="K66" s="160">
        <f>'将来負担比率（分子）の構造'!L$41</f>
        <v>24063</v>
      </c>
      <c r="L66" s="160"/>
      <c r="M66" s="160"/>
      <c r="N66" s="160">
        <f>'将来負担比率（分子）の構造'!M$41</f>
        <v>23719</v>
      </c>
      <c r="O66" s="160"/>
      <c r="P66" s="160"/>
    </row>
    <row r="67" spans="1:16" x14ac:dyDescent="0.15">
      <c r="A67" s="160" t="s">
        <v>69</v>
      </c>
      <c r="B67" s="160" t="e">
        <f>NA()</f>
        <v>#N/A</v>
      </c>
      <c r="C67" s="160">
        <f>IF(ISNUMBER('将来負担比率（分子）の構造'!I$53), IF('将来負担比率（分子）の構造'!I$53 &lt; 0, 0, '将来負担比率（分子）の構造'!I$53), NA())</f>
        <v>13824</v>
      </c>
      <c r="D67" s="160" t="e">
        <f>NA()</f>
        <v>#N/A</v>
      </c>
      <c r="E67" s="160" t="e">
        <f>NA()</f>
        <v>#N/A</v>
      </c>
      <c r="F67" s="160">
        <f>IF(ISNUMBER('将来負担比率（分子）の構造'!J$53), IF('将来負担比率（分子）の構造'!J$53 &lt; 0, 0, '将来負担比率（分子）の構造'!J$53), NA())</f>
        <v>13664</v>
      </c>
      <c r="G67" s="160" t="e">
        <f>NA()</f>
        <v>#N/A</v>
      </c>
      <c r="H67" s="160" t="e">
        <f>NA()</f>
        <v>#N/A</v>
      </c>
      <c r="I67" s="160">
        <f>IF(ISNUMBER('将来負担比率（分子）の構造'!K$53), IF('将来負担比率（分子）の構造'!K$53 &lt; 0, 0, '将来負担比率（分子）の構造'!K$53), NA())</f>
        <v>14393</v>
      </c>
      <c r="J67" s="160" t="e">
        <f>NA()</f>
        <v>#N/A</v>
      </c>
      <c r="K67" s="160" t="e">
        <f>NA()</f>
        <v>#N/A</v>
      </c>
      <c r="L67" s="160">
        <f>IF(ISNUMBER('将来負担比率（分子）の構造'!L$53), IF('将来負担比率（分子）の構造'!L$53 &lt; 0, 0, '将来負担比率（分子）の構造'!L$53), NA())</f>
        <v>16092</v>
      </c>
      <c r="M67" s="160" t="e">
        <f>NA()</f>
        <v>#N/A</v>
      </c>
      <c r="N67" s="160" t="e">
        <f>NA()</f>
        <v>#N/A</v>
      </c>
      <c r="O67" s="160">
        <f>IF(ISNUMBER('将来負担比率（分子）の構造'!M$53), IF('将来負担比率（分子）の構造'!M$53 &lt; 0, 0, '将来負担比率（分子）の構造'!M$53), NA())</f>
        <v>16154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2027</v>
      </c>
      <c r="C72" s="164">
        <f>基金残高に係る経年分析!G55</f>
        <v>1961</v>
      </c>
      <c r="D72" s="164">
        <f>基金残高に係る経年分析!H55</f>
        <v>1961</v>
      </c>
    </row>
    <row r="73" spans="1:16" x14ac:dyDescent="0.15">
      <c r="A73" s="163" t="s">
        <v>72</v>
      </c>
      <c r="B73" s="164">
        <f>基金残高に係る経年分析!F56</f>
        <v>367</v>
      </c>
      <c r="C73" s="164">
        <f>基金残高に係る経年分析!G56</f>
        <v>367</v>
      </c>
      <c r="D73" s="164">
        <f>基金残高に係る経年分析!H56</f>
        <v>367</v>
      </c>
    </row>
    <row r="74" spans="1:16" x14ac:dyDescent="0.15">
      <c r="A74" s="163" t="s">
        <v>73</v>
      </c>
      <c r="B74" s="164">
        <f>基金残高に係る経年分析!F57</f>
        <v>3809</v>
      </c>
      <c r="C74" s="164">
        <f>基金残高に係る経年分析!G57</f>
        <v>4038</v>
      </c>
      <c r="D74" s="164">
        <f>基金残高に係る経年分析!H57</f>
        <v>3935</v>
      </c>
    </row>
  </sheetData>
  <sheetProtection algorithmName="SHA-512" hashValue="C5n3T9vvUC+LSC6nSE9ptGepjWAMVdsbXs9cB4XQ3jVOhBAt7tRbsnN0b0uionUftp4kPflAFbLTnKhNRWTB2w==" saltValue="fSo2j2rgbKKH+myN26ll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05" customWidth="1"/>
    <col min="96" max="133" width="1.5703125" style="221" customWidth="1"/>
    <col min="134" max="143" width="1.57031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217</v>
      </c>
      <c r="C5" s="608"/>
      <c r="D5" s="608"/>
      <c r="E5" s="608"/>
      <c r="F5" s="608"/>
      <c r="G5" s="608"/>
      <c r="H5" s="608"/>
      <c r="I5" s="608"/>
      <c r="J5" s="608"/>
      <c r="K5" s="608"/>
      <c r="L5" s="608"/>
      <c r="M5" s="608"/>
      <c r="N5" s="608"/>
      <c r="O5" s="608"/>
      <c r="P5" s="608"/>
      <c r="Q5" s="609"/>
      <c r="R5" s="610">
        <v>4594335</v>
      </c>
      <c r="S5" s="611"/>
      <c r="T5" s="611"/>
      <c r="U5" s="611"/>
      <c r="V5" s="611"/>
      <c r="W5" s="611"/>
      <c r="X5" s="611"/>
      <c r="Y5" s="612"/>
      <c r="Z5" s="613">
        <v>20.399999999999999</v>
      </c>
      <c r="AA5" s="613"/>
      <c r="AB5" s="613"/>
      <c r="AC5" s="613"/>
      <c r="AD5" s="614">
        <v>4594335</v>
      </c>
      <c r="AE5" s="614"/>
      <c r="AF5" s="614"/>
      <c r="AG5" s="614"/>
      <c r="AH5" s="614"/>
      <c r="AI5" s="614"/>
      <c r="AJ5" s="614"/>
      <c r="AK5" s="614"/>
      <c r="AL5" s="615">
        <v>36.9</v>
      </c>
      <c r="AM5" s="616"/>
      <c r="AN5" s="616"/>
      <c r="AO5" s="617"/>
      <c r="AP5" s="607" t="s">
        <v>218</v>
      </c>
      <c r="AQ5" s="608"/>
      <c r="AR5" s="608"/>
      <c r="AS5" s="608"/>
      <c r="AT5" s="608"/>
      <c r="AU5" s="608"/>
      <c r="AV5" s="608"/>
      <c r="AW5" s="608"/>
      <c r="AX5" s="608"/>
      <c r="AY5" s="608"/>
      <c r="AZ5" s="608"/>
      <c r="BA5" s="608"/>
      <c r="BB5" s="608"/>
      <c r="BC5" s="608"/>
      <c r="BD5" s="608"/>
      <c r="BE5" s="608"/>
      <c r="BF5" s="609"/>
      <c r="BG5" s="621">
        <v>4578439</v>
      </c>
      <c r="BH5" s="622"/>
      <c r="BI5" s="622"/>
      <c r="BJ5" s="622"/>
      <c r="BK5" s="622"/>
      <c r="BL5" s="622"/>
      <c r="BM5" s="622"/>
      <c r="BN5" s="623"/>
      <c r="BO5" s="624">
        <v>99.7</v>
      </c>
      <c r="BP5" s="624"/>
      <c r="BQ5" s="624"/>
      <c r="BR5" s="624"/>
      <c r="BS5" s="625">
        <v>75333</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x14ac:dyDescent="0.15">
      <c r="B6" s="618" t="s">
        <v>222</v>
      </c>
      <c r="C6" s="619"/>
      <c r="D6" s="619"/>
      <c r="E6" s="619"/>
      <c r="F6" s="619"/>
      <c r="G6" s="619"/>
      <c r="H6" s="619"/>
      <c r="I6" s="619"/>
      <c r="J6" s="619"/>
      <c r="K6" s="619"/>
      <c r="L6" s="619"/>
      <c r="M6" s="619"/>
      <c r="N6" s="619"/>
      <c r="O6" s="619"/>
      <c r="P6" s="619"/>
      <c r="Q6" s="620"/>
      <c r="R6" s="621">
        <v>218024</v>
      </c>
      <c r="S6" s="622"/>
      <c r="T6" s="622"/>
      <c r="U6" s="622"/>
      <c r="V6" s="622"/>
      <c r="W6" s="622"/>
      <c r="X6" s="622"/>
      <c r="Y6" s="623"/>
      <c r="Z6" s="624">
        <v>1</v>
      </c>
      <c r="AA6" s="624"/>
      <c r="AB6" s="624"/>
      <c r="AC6" s="624"/>
      <c r="AD6" s="625">
        <v>218024</v>
      </c>
      <c r="AE6" s="625"/>
      <c r="AF6" s="625"/>
      <c r="AG6" s="625"/>
      <c r="AH6" s="625"/>
      <c r="AI6" s="625"/>
      <c r="AJ6" s="625"/>
      <c r="AK6" s="625"/>
      <c r="AL6" s="626">
        <v>1.8</v>
      </c>
      <c r="AM6" s="627"/>
      <c r="AN6" s="627"/>
      <c r="AO6" s="628"/>
      <c r="AP6" s="618" t="s">
        <v>223</v>
      </c>
      <c r="AQ6" s="619"/>
      <c r="AR6" s="619"/>
      <c r="AS6" s="619"/>
      <c r="AT6" s="619"/>
      <c r="AU6" s="619"/>
      <c r="AV6" s="619"/>
      <c r="AW6" s="619"/>
      <c r="AX6" s="619"/>
      <c r="AY6" s="619"/>
      <c r="AZ6" s="619"/>
      <c r="BA6" s="619"/>
      <c r="BB6" s="619"/>
      <c r="BC6" s="619"/>
      <c r="BD6" s="619"/>
      <c r="BE6" s="619"/>
      <c r="BF6" s="620"/>
      <c r="BG6" s="621">
        <v>4578439</v>
      </c>
      <c r="BH6" s="622"/>
      <c r="BI6" s="622"/>
      <c r="BJ6" s="622"/>
      <c r="BK6" s="622"/>
      <c r="BL6" s="622"/>
      <c r="BM6" s="622"/>
      <c r="BN6" s="623"/>
      <c r="BO6" s="624">
        <v>99.7</v>
      </c>
      <c r="BP6" s="624"/>
      <c r="BQ6" s="624"/>
      <c r="BR6" s="624"/>
      <c r="BS6" s="625">
        <v>75333</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166699</v>
      </c>
      <c r="CS6" s="622"/>
      <c r="CT6" s="622"/>
      <c r="CU6" s="622"/>
      <c r="CV6" s="622"/>
      <c r="CW6" s="622"/>
      <c r="CX6" s="622"/>
      <c r="CY6" s="623"/>
      <c r="CZ6" s="615">
        <v>0.8</v>
      </c>
      <c r="DA6" s="616"/>
      <c r="DB6" s="616"/>
      <c r="DC6" s="635"/>
      <c r="DD6" s="630" t="s">
        <v>121</v>
      </c>
      <c r="DE6" s="622"/>
      <c r="DF6" s="622"/>
      <c r="DG6" s="622"/>
      <c r="DH6" s="622"/>
      <c r="DI6" s="622"/>
      <c r="DJ6" s="622"/>
      <c r="DK6" s="622"/>
      <c r="DL6" s="622"/>
      <c r="DM6" s="622"/>
      <c r="DN6" s="622"/>
      <c r="DO6" s="622"/>
      <c r="DP6" s="623"/>
      <c r="DQ6" s="630">
        <v>166699</v>
      </c>
      <c r="DR6" s="622"/>
      <c r="DS6" s="622"/>
      <c r="DT6" s="622"/>
      <c r="DU6" s="622"/>
      <c r="DV6" s="622"/>
      <c r="DW6" s="622"/>
      <c r="DX6" s="622"/>
      <c r="DY6" s="622"/>
      <c r="DZ6" s="622"/>
      <c r="EA6" s="622"/>
      <c r="EB6" s="622"/>
      <c r="EC6" s="631"/>
    </row>
    <row r="7" spans="2:143" ht="11.25" customHeight="1" x14ac:dyDescent="0.15">
      <c r="B7" s="618" t="s">
        <v>225</v>
      </c>
      <c r="C7" s="619"/>
      <c r="D7" s="619"/>
      <c r="E7" s="619"/>
      <c r="F7" s="619"/>
      <c r="G7" s="619"/>
      <c r="H7" s="619"/>
      <c r="I7" s="619"/>
      <c r="J7" s="619"/>
      <c r="K7" s="619"/>
      <c r="L7" s="619"/>
      <c r="M7" s="619"/>
      <c r="N7" s="619"/>
      <c r="O7" s="619"/>
      <c r="P7" s="619"/>
      <c r="Q7" s="620"/>
      <c r="R7" s="621">
        <v>7240</v>
      </c>
      <c r="S7" s="622"/>
      <c r="T7" s="622"/>
      <c r="U7" s="622"/>
      <c r="V7" s="622"/>
      <c r="W7" s="622"/>
      <c r="X7" s="622"/>
      <c r="Y7" s="623"/>
      <c r="Z7" s="624">
        <v>0</v>
      </c>
      <c r="AA7" s="624"/>
      <c r="AB7" s="624"/>
      <c r="AC7" s="624"/>
      <c r="AD7" s="625">
        <v>7240</v>
      </c>
      <c r="AE7" s="625"/>
      <c r="AF7" s="625"/>
      <c r="AG7" s="625"/>
      <c r="AH7" s="625"/>
      <c r="AI7" s="625"/>
      <c r="AJ7" s="625"/>
      <c r="AK7" s="625"/>
      <c r="AL7" s="626">
        <v>0.1</v>
      </c>
      <c r="AM7" s="627"/>
      <c r="AN7" s="627"/>
      <c r="AO7" s="628"/>
      <c r="AP7" s="618" t="s">
        <v>226</v>
      </c>
      <c r="AQ7" s="619"/>
      <c r="AR7" s="619"/>
      <c r="AS7" s="619"/>
      <c r="AT7" s="619"/>
      <c r="AU7" s="619"/>
      <c r="AV7" s="619"/>
      <c r="AW7" s="619"/>
      <c r="AX7" s="619"/>
      <c r="AY7" s="619"/>
      <c r="AZ7" s="619"/>
      <c r="BA7" s="619"/>
      <c r="BB7" s="619"/>
      <c r="BC7" s="619"/>
      <c r="BD7" s="619"/>
      <c r="BE7" s="619"/>
      <c r="BF7" s="620"/>
      <c r="BG7" s="621">
        <v>1973838</v>
      </c>
      <c r="BH7" s="622"/>
      <c r="BI7" s="622"/>
      <c r="BJ7" s="622"/>
      <c r="BK7" s="622"/>
      <c r="BL7" s="622"/>
      <c r="BM7" s="622"/>
      <c r="BN7" s="623"/>
      <c r="BO7" s="624">
        <v>43</v>
      </c>
      <c r="BP7" s="624"/>
      <c r="BQ7" s="624"/>
      <c r="BR7" s="624"/>
      <c r="BS7" s="625">
        <v>75333</v>
      </c>
      <c r="BT7" s="625"/>
      <c r="BU7" s="625"/>
      <c r="BV7" s="625"/>
      <c r="BW7" s="625"/>
      <c r="BX7" s="625"/>
      <c r="BY7" s="625"/>
      <c r="BZ7" s="625"/>
      <c r="CA7" s="625"/>
      <c r="CB7" s="629"/>
      <c r="CD7" s="636" t="s">
        <v>227</v>
      </c>
      <c r="CE7" s="637"/>
      <c r="CF7" s="637"/>
      <c r="CG7" s="637"/>
      <c r="CH7" s="637"/>
      <c r="CI7" s="637"/>
      <c r="CJ7" s="637"/>
      <c r="CK7" s="637"/>
      <c r="CL7" s="637"/>
      <c r="CM7" s="637"/>
      <c r="CN7" s="637"/>
      <c r="CO7" s="637"/>
      <c r="CP7" s="637"/>
      <c r="CQ7" s="638"/>
      <c r="CR7" s="621">
        <v>2060324</v>
      </c>
      <c r="CS7" s="622"/>
      <c r="CT7" s="622"/>
      <c r="CU7" s="622"/>
      <c r="CV7" s="622"/>
      <c r="CW7" s="622"/>
      <c r="CX7" s="622"/>
      <c r="CY7" s="623"/>
      <c r="CZ7" s="624">
        <v>9.6999999999999993</v>
      </c>
      <c r="DA7" s="624"/>
      <c r="DB7" s="624"/>
      <c r="DC7" s="624"/>
      <c r="DD7" s="630">
        <v>243756</v>
      </c>
      <c r="DE7" s="622"/>
      <c r="DF7" s="622"/>
      <c r="DG7" s="622"/>
      <c r="DH7" s="622"/>
      <c r="DI7" s="622"/>
      <c r="DJ7" s="622"/>
      <c r="DK7" s="622"/>
      <c r="DL7" s="622"/>
      <c r="DM7" s="622"/>
      <c r="DN7" s="622"/>
      <c r="DO7" s="622"/>
      <c r="DP7" s="623"/>
      <c r="DQ7" s="630">
        <v>1681704</v>
      </c>
      <c r="DR7" s="622"/>
      <c r="DS7" s="622"/>
      <c r="DT7" s="622"/>
      <c r="DU7" s="622"/>
      <c r="DV7" s="622"/>
      <c r="DW7" s="622"/>
      <c r="DX7" s="622"/>
      <c r="DY7" s="622"/>
      <c r="DZ7" s="622"/>
      <c r="EA7" s="622"/>
      <c r="EB7" s="622"/>
      <c r="EC7" s="631"/>
    </row>
    <row r="8" spans="2:143" ht="11.25" customHeight="1" x14ac:dyDescent="0.15">
      <c r="B8" s="618" t="s">
        <v>228</v>
      </c>
      <c r="C8" s="619"/>
      <c r="D8" s="619"/>
      <c r="E8" s="619"/>
      <c r="F8" s="619"/>
      <c r="G8" s="619"/>
      <c r="H8" s="619"/>
      <c r="I8" s="619"/>
      <c r="J8" s="619"/>
      <c r="K8" s="619"/>
      <c r="L8" s="619"/>
      <c r="M8" s="619"/>
      <c r="N8" s="619"/>
      <c r="O8" s="619"/>
      <c r="P8" s="619"/>
      <c r="Q8" s="620"/>
      <c r="R8" s="621">
        <v>17371</v>
      </c>
      <c r="S8" s="622"/>
      <c r="T8" s="622"/>
      <c r="U8" s="622"/>
      <c r="V8" s="622"/>
      <c r="W8" s="622"/>
      <c r="X8" s="622"/>
      <c r="Y8" s="623"/>
      <c r="Z8" s="624">
        <v>0.1</v>
      </c>
      <c r="AA8" s="624"/>
      <c r="AB8" s="624"/>
      <c r="AC8" s="624"/>
      <c r="AD8" s="625">
        <v>17371</v>
      </c>
      <c r="AE8" s="625"/>
      <c r="AF8" s="625"/>
      <c r="AG8" s="625"/>
      <c r="AH8" s="625"/>
      <c r="AI8" s="625"/>
      <c r="AJ8" s="625"/>
      <c r="AK8" s="625"/>
      <c r="AL8" s="626">
        <v>0.1</v>
      </c>
      <c r="AM8" s="627"/>
      <c r="AN8" s="627"/>
      <c r="AO8" s="628"/>
      <c r="AP8" s="618" t="s">
        <v>229</v>
      </c>
      <c r="AQ8" s="619"/>
      <c r="AR8" s="619"/>
      <c r="AS8" s="619"/>
      <c r="AT8" s="619"/>
      <c r="AU8" s="619"/>
      <c r="AV8" s="619"/>
      <c r="AW8" s="619"/>
      <c r="AX8" s="619"/>
      <c r="AY8" s="619"/>
      <c r="AZ8" s="619"/>
      <c r="BA8" s="619"/>
      <c r="BB8" s="619"/>
      <c r="BC8" s="619"/>
      <c r="BD8" s="619"/>
      <c r="BE8" s="619"/>
      <c r="BF8" s="620"/>
      <c r="BG8" s="621">
        <v>77516</v>
      </c>
      <c r="BH8" s="622"/>
      <c r="BI8" s="622"/>
      <c r="BJ8" s="622"/>
      <c r="BK8" s="622"/>
      <c r="BL8" s="622"/>
      <c r="BM8" s="622"/>
      <c r="BN8" s="623"/>
      <c r="BO8" s="624">
        <v>1.7</v>
      </c>
      <c r="BP8" s="624"/>
      <c r="BQ8" s="624"/>
      <c r="BR8" s="624"/>
      <c r="BS8" s="630" t="s">
        <v>121</v>
      </c>
      <c r="BT8" s="622"/>
      <c r="BU8" s="622"/>
      <c r="BV8" s="622"/>
      <c r="BW8" s="622"/>
      <c r="BX8" s="622"/>
      <c r="BY8" s="622"/>
      <c r="BZ8" s="622"/>
      <c r="CA8" s="622"/>
      <c r="CB8" s="631"/>
      <c r="CD8" s="636" t="s">
        <v>230</v>
      </c>
      <c r="CE8" s="637"/>
      <c r="CF8" s="637"/>
      <c r="CG8" s="637"/>
      <c r="CH8" s="637"/>
      <c r="CI8" s="637"/>
      <c r="CJ8" s="637"/>
      <c r="CK8" s="637"/>
      <c r="CL8" s="637"/>
      <c r="CM8" s="637"/>
      <c r="CN8" s="637"/>
      <c r="CO8" s="637"/>
      <c r="CP8" s="637"/>
      <c r="CQ8" s="638"/>
      <c r="CR8" s="621">
        <v>6382710</v>
      </c>
      <c r="CS8" s="622"/>
      <c r="CT8" s="622"/>
      <c r="CU8" s="622"/>
      <c r="CV8" s="622"/>
      <c r="CW8" s="622"/>
      <c r="CX8" s="622"/>
      <c r="CY8" s="623"/>
      <c r="CZ8" s="624">
        <v>29.9</v>
      </c>
      <c r="DA8" s="624"/>
      <c r="DB8" s="624"/>
      <c r="DC8" s="624"/>
      <c r="DD8" s="630">
        <v>83164</v>
      </c>
      <c r="DE8" s="622"/>
      <c r="DF8" s="622"/>
      <c r="DG8" s="622"/>
      <c r="DH8" s="622"/>
      <c r="DI8" s="622"/>
      <c r="DJ8" s="622"/>
      <c r="DK8" s="622"/>
      <c r="DL8" s="622"/>
      <c r="DM8" s="622"/>
      <c r="DN8" s="622"/>
      <c r="DO8" s="622"/>
      <c r="DP8" s="623"/>
      <c r="DQ8" s="630">
        <v>3276983</v>
      </c>
      <c r="DR8" s="622"/>
      <c r="DS8" s="622"/>
      <c r="DT8" s="622"/>
      <c r="DU8" s="622"/>
      <c r="DV8" s="622"/>
      <c r="DW8" s="622"/>
      <c r="DX8" s="622"/>
      <c r="DY8" s="622"/>
      <c r="DZ8" s="622"/>
      <c r="EA8" s="622"/>
      <c r="EB8" s="622"/>
      <c r="EC8" s="631"/>
    </row>
    <row r="9" spans="2:143" ht="11.25" customHeight="1" x14ac:dyDescent="0.15">
      <c r="B9" s="618" t="s">
        <v>231</v>
      </c>
      <c r="C9" s="619"/>
      <c r="D9" s="619"/>
      <c r="E9" s="619"/>
      <c r="F9" s="619"/>
      <c r="G9" s="619"/>
      <c r="H9" s="619"/>
      <c r="I9" s="619"/>
      <c r="J9" s="619"/>
      <c r="K9" s="619"/>
      <c r="L9" s="619"/>
      <c r="M9" s="619"/>
      <c r="N9" s="619"/>
      <c r="O9" s="619"/>
      <c r="P9" s="619"/>
      <c r="Q9" s="620"/>
      <c r="R9" s="621">
        <v>16749</v>
      </c>
      <c r="S9" s="622"/>
      <c r="T9" s="622"/>
      <c r="U9" s="622"/>
      <c r="V9" s="622"/>
      <c r="W9" s="622"/>
      <c r="X9" s="622"/>
      <c r="Y9" s="623"/>
      <c r="Z9" s="624">
        <v>0.1</v>
      </c>
      <c r="AA9" s="624"/>
      <c r="AB9" s="624"/>
      <c r="AC9" s="624"/>
      <c r="AD9" s="625">
        <v>16749</v>
      </c>
      <c r="AE9" s="625"/>
      <c r="AF9" s="625"/>
      <c r="AG9" s="625"/>
      <c r="AH9" s="625"/>
      <c r="AI9" s="625"/>
      <c r="AJ9" s="625"/>
      <c r="AK9" s="625"/>
      <c r="AL9" s="626">
        <v>0.1</v>
      </c>
      <c r="AM9" s="627"/>
      <c r="AN9" s="627"/>
      <c r="AO9" s="628"/>
      <c r="AP9" s="618" t="s">
        <v>232</v>
      </c>
      <c r="AQ9" s="619"/>
      <c r="AR9" s="619"/>
      <c r="AS9" s="619"/>
      <c r="AT9" s="619"/>
      <c r="AU9" s="619"/>
      <c r="AV9" s="619"/>
      <c r="AW9" s="619"/>
      <c r="AX9" s="619"/>
      <c r="AY9" s="619"/>
      <c r="AZ9" s="619"/>
      <c r="BA9" s="619"/>
      <c r="BB9" s="619"/>
      <c r="BC9" s="619"/>
      <c r="BD9" s="619"/>
      <c r="BE9" s="619"/>
      <c r="BF9" s="620"/>
      <c r="BG9" s="621">
        <v>1493470</v>
      </c>
      <c r="BH9" s="622"/>
      <c r="BI9" s="622"/>
      <c r="BJ9" s="622"/>
      <c r="BK9" s="622"/>
      <c r="BL9" s="622"/>
      <c r="BM9" s="622"/>
      <c r="BN9" s="623"/>
      <c r="BO9" s="624">
        <v>32.5</v>
      </c>
      <c r="BP9" s="624"/>
      <c r="BQ9" s="624"/>
      <c r="BR9" s="624"/>
      <c r="BS9" s="630" t="s">
        <v>233</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2140943</v>
      </c>
      <c r="CS9" s="622"/>
      <c r="CT9" s="622"/>
      <c r="CU9" s="622"/>
      <c r="CV9" s="622"/>
      <c r="CW9" s="622"/>
      <c r="CX9" s="622"/>
      <c r="CY9" s="623"/>
      <c r="CZ9" s="624">
        <v>10</v>
      </c>
      <c r="DA9" s="624"/>
      <c r="DB9" s="624"/>
      <c r="DC9" s="624"/>
      <c r="DD9" s="630">
        <v>109828</v>
      </c>
      <c r="DE9" s="622"/>
      <c r="DF9" s="622"/>
      <c r="DG9" s="622"/>
      <c r="DH9" s="622"/>
      <c r="DI9" s="622"/>
      <c r="DJ9" s="622"/>
      <c r="DK9" s="622"/>
      <c r="DL9" s="622"/>
      <c r="DM9" s="622"/>
      <c r="DN9" s="622"/>
      <c r="DO9" s="622"/>
      <c r="DP9" s="623"/>
      <c r="DQ9" s="630">
        <v>1621216</v>
      </c>
      <c r="DR9" s="622"/>
      <c r="DS9" s="622"/>
      <c r="DT9" s="622"/>
      <c r="DU9" s="622"/>
      <c r="DV9" s="622"/>
      <c r="DW9" s="622"/>
      <c r="DX9" s="622"/>
      <c r="DY9" s="622"/>
      <c r="DZ9" s="622"/>
      <c r="EA9" s="622"/>
      <c r="EB9" s="622"/>
      <c r="EC9" s="631"/>
    </row>
    <row r="10" spans="2:143" ht="11.25" customHeight="1" x14ac:dyDescent="0.15">
      <c r="B10" s="618" t="s">
        <v>235</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24" t="s">
        <v>233</v>
      </c>
      <c r="AA10" s="624"/>
      <c r="AB10" s="624"/>
      <c r="AC10" s="624"/>
      <c r="AD10" s="625" t="s">
        <v>233</v>
      </c>
      <c r="AE10" s="625"/>
      <c r="AF10" s="625"/>
      <c r="AG10" s="625"/>
      <c r="AH10" s="625"/>
      <c r="AI10" s="625"/>
      <c r="AJ10" s="625"/>
      <c r="AK10" s="625"/>
      <c r="AL10" s="626" t="s">
        <v>233</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95294</v>
      </c>
      <c r="BH10" s="622"/>
      <c r="BI10" s="622"/>
      <c r="BJ10" s="622"/>
      <c r="BK10" s="622"/>
      <c r="BL10" s="622"/>
      <c r="BM10" s="622"/>
      <c r="BN10" s="623"/>
      <c r="BO10" s="624">
        <v>2.1</v>
      </c>
      <c r="BP10" s="624"/>
      <c r="BQ10" s="624"/>
      <c r="BR10" s="624"/>
      <c r="BS10" s="630" t="s">
        <v>130</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v>20500</v>
      </c>
      <c r="CS10" s="622"/>
      <c r="CT10" s="622"/>
      <c r="CU10" s="622"/>
      <c r="CV10" s="622"/>
      <c r="CW10" s="622"/>
      <c r="CX10" s="622"/>
      <c r="CY10" s="623"/>
      <c r="CZ10" s="624">
        <v>0.1</v>
      </c>
      <c r="DA10" s="624"/>
      <c r="DB10" s="624"/>
      <c r="DC10" s="624"/>
      <c r="DD10" s="630" t="s">
        <v>130</v>
      </c>
      <c r="DE10" s="622"/>
      <c r="DF10" s="622"/>
      <c r="DG10" s="622"/>
      <c r="DH10" s="622"/>
      <c r="DI10" s="622"/>
      <c r="DJ10" s="622"/>
      <c r="DK10" s="622"/>
      <c r="DL10" s="622"/>
      <c r="DM10" s="622"/>
      <c r="DN10" s="622"/>
      <c r="DO10" s="622"/>
      <c r="DP10" s="623"/>
      <c r="DQ10" s="630">
        <v>500</v>
      </c>
      <c r="DR10" s="622"/>
      <c r="DS10" s="622"/>
      <c r="DT10" s="622"/>
      <c r="DU10" s="622"/>
      <c r="DV10" s="622"/>
      <c r="DW10" s="622"/>
      <c r="DX10" s="622"/>
      <c r="DY10" s="622"/>
      <c r="DZ10" s="622"/>
      <c r="EA10" s="622"/>
      <c r="EB10" s="622"/>
      <c r="EC10" s="631"/>
    </row>
    <row r="11" spans="2:143" ht="11.25" customHeight="1" x14ac:dyDescent="0.15">
      <c r="B11" s="618" t="s">
        <v>238</v>
      </c>
      <c r="C11" s="619"/>
      <c r="D11" s="619"/>
      <c r="E11" s="619"/>
      <c r="F11" s="619"/>
      <c r="G11" s="619"/>
      <c r="H11" s="619"/>
      <c r="I11" s="619"/>
      <c r="J11" s="619"/>
      <c r="K11" s="619"/>
      <c r="L11" s="619"/>
      <c r="M11" s="619"/>
      <c r="N11" s="619"/>
      <c r="O11" s="619"/>
      <c r="P11" s="619"/>
      <c r="Q11" s="620"/>
      <c r="R11" s="621" t="s">
        <v>233</v>
      </c>
      <c r="S11" s="622"/>
      <c r="T11" s="622"/>
      <c r="U11" s="622"/>
      <c r="V11" s="622"/>
      <c r="W11" s="622"/>
      <c r="X11" s="622"/>
      <c r="Y11" s="623"/>
      <c r="Z11" s="624" t="s">
        <v>233</v>
      </c>
      <c r="AA11" s="624"/>
      <c r="AB11" s="624"/>
      <c r="AC11" s="624"/>
      <c r="AD11" s="625" t="s">
        <v>233</v>
      </c>
      <c r="AE11" s="625"/>
      <c r="AF11" s="625"/>
      <c r="AG11" s="625"/>
      <c r="AH11" s="625"/>
      <c r="AI11" s="625"/>
      <c r="AJ11" s="625"/>
      <c r="AK11" s="625"/>
      <c r="AL11" s="626" t="s">
        <v>233</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307558</v>
      </c>
      <c r="BH11" s="622"/>
      <c r="BI11" s="622"/>
      <c r="BJ11" s="622"/>
      <c r="BK11" s="622"/>
      <c r="BL11" s="622"/>
      <c r="BM11" s="622"/>
      <c r="BN11" s="623"/>
      <c r="BO11" s="624">
        <v>6.7</v>
      </c>
      <c r="BP11" s="624"/>
      <c r="BQ11" s="624"/>
      <c r="BR11" s="624"/>
      <c r="BS11" s="630">
        <v>75333</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1010312</v>
      </c>
      <c r="CS11" s="622"/>
      <c r="CT11" s="622"/>
      <c r="CU11" s="622"/>
      <c r="CV11" s="622"/>
      <c r="CW11" s="622"/>
      <c r="CX11" s="622"/>
      <c r="CY11" s="623"/>
      <c r="CZ11" s="624">
        <v>4.7</v>
      </c>
      <c r="DA11" s="624"/>
      <c r="DB11" s="624"/>
      <c r="DC11" s="624"/>
      <c r="DD11" s="630">
        <v>338478</v>
      </c>
      <c r="DE11" s="622"/>
      <c r="DF11" s="622"/>
      <c r="DG11" s="622"/>
      <c r="DH11" s="622"/>
      <c r="DI11" s="622"/>
      <c r="DJ11" s="622"/>
      <c r="DK11" s="622"/>
      <c r="DL11" s="622"/>
      <c r="DM11" s="622"/>
      <c r="DN11" s="622"/>
      <c r="DO11" s="622"/>
      <c r="DP11" s="623"/>
      <c r="DQ11" s="630">
        <v>546820</v>
      </c>
      <c r="DR11" s="622"/>
      <c r="DS11" s="622"/>
      <c r="DT11" s="622"/>
      <c r="DU11" s="622"/>
      <c r="DV11" s="622"/>
      <c r="DW11" s="622"/>
      <c r="DX11" s="622"/>
      <c r="DY11" s="622"/>
      <c r="DZ11" s="622"/>
      <c r="EA11" s="622"/>
      <c r="EB11" s="622"/>
      <c r="EC11" s="631"/>
    </row>
    <row r="12" spans="2:143" ht="11.25" customHeight="1" x14ac:dyDescent="0.15">
      <c r="B12" s="618" t="s">
        <v>241</v>
      </c>
      <c r="C12" s="619"/>
      <c r="D12" s="619"/>
      <c r="E12" s="619"/>
      <c r="F12" s="619"/>
      <c r="G12" s="619"/>
      <c r="H12" s="619"/>
      <c r="I12" s="619"/>
      <c r="J12" s="619"/>
      <c r="K12" s="619"/>
      <c r="L12" s="619"/>
      <c r="M12" s="619"/>
      <c r="N12" s="619"/>
      <c r="O12" s="619"/>
      <c r="P12" s="619"/>
      <c r="Q12" s="620"/>
      <c r="R12" s="621">
        <v>731715</v>
      </c>
      <c r="S12" s="622"/>
      <c r="T12" s="622"/>
      <c r="U12" s="622"/>
      <c r="V12" s="622"/>
      <c r="W12" s="622"/>
      <c r="X12" s="622"/>
      <c r="Y12" s="623"/>
      <c r="Z12" s="624">
        <v>3.2</v>
      </c>
      <c r="AA12" s="624"/>
      <c r="AB12" s="624"/>
      <c r="AC12" s="624"/>
      <c r="AD12" s="625">
        <v>731715</v>
      </c>
      <c r="AE12" s="625"/>
      <c r="AF12" s="625"/>
      <c r="AG12" s="625"/>
      <c r="AH12" s="625"/>
      <c r="AI12" s="625"/>
      <c r="AJ12" s="625"/>
      <c r="AK12" s="625"/>
      <c r="AL12" s="626">
        <v>5.9</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2195491</v>
      </c>
      <c r="BH12" s="622"/>
      <c r="BI12" s="622"/>
      <c r="BJ12" s="622"/>
      <c r="BK12" s="622"/>
      <c r="BL12" s="622"/>
      <c r="BM12" s="622"/>
      <c r="BN12" s="623"/>
      <c r="BO12" s="624">
        <v>47.8</v>
      </c>
      <c r="BP12" s="624"/>
      <c r="BQ12" s="624"/>
      <c r="BR12" s="624"/>
      <c r="BS12" s="630" t="s">
        <v>233</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563871</v>
      </c>
      <c r="CS12" s="622"/>
      <c r="CT12" s="622"/>
      <c r="CU12" s="622"/>
      <c r="CV12" s="622"/>
      <c r="CW12" s="622"/>
      <c r="CX12" s="622"/>
      <c r="CY12" s="623"/>
      <c r="CZ12" s="624">
        <v>2.6</v>
      </c>
      <c r="DA12" s="624"/>
      <c r="DB12" s="624"/>
      <c r="DC12" s="624"/>
      <c r="DD12" s="630">
        <v>15127</v>
      </c>
      <c r="DE12" s="622"/>
      <c r="DF12" s="622"/>
      <c r="DG12" s="622"/>
      <c r="DH12" s="622"/>
      <c r="DI12" s="622"/>
      <c r="DJ12" s="622"/>
      <c r="DK12" s="622"/>
      <c r="DL12" s="622"/>
      <c r="DM12" s="622"/>
      <c r="DN12" s="622"/>
      <c r="DO12" s="622"/>
      <c r="DP12" s="623"/>
      <c r="DQ12" s="630">
        <v>216760</v>
      </c>
      <c r="DR12" s="622"/>
      <c r="DS12" s="622"/>
      <c r="DT12" s="622"/>
      <c r="DU12" s="622"/>
      <c r="DV12" s="622"/>
      <c r="DW12" s="622"/>
      <c r="DX12" s="622"/>
      <c r="DY12" s="622"/>
      <c r="DZ12" s="622"/>
      <c r="EA12" s="622"/>
      <c r="EB12" s="622"/>
      <c r="EC12" s="631"/>
    </row>
    <row r="13" spans="2:143" ht="11.25" customHeight="1" x14ac:dyDescent="0.15">
      <c r="B13" s="618" t="s">
        <v>244</v>
      </c>
      <c r="C13" s="619"/>
      <c r="D13" s="619"/>
      <c r="E13" s="619"/>
      <c r="F13" s="619"/>
      <c r="G13" s="619"/>
      <c r="H13" s="619"/>
      <c r="I13" s="619"/>
      <c r="J13" s="619"/>
      <c r="K13" s="619"/>
      <c r="L13" s="619"/>
      <c r="M13" s="619"/>
      <c r="N13" s="619"/>
      <c r="O13" s="619"/>
      <c r="P13" s="619"/>
      <c r="Q13" s="620"/>
      <c r="R13" s="621">
        <v>23220</v>
      </c>
      <c r="S13" s="622"/>
      <c r="T13" s="622"/>
      <c r="U13" s="622"/>
      <c r="V13" s="622"/>
      <c r="W13" s="622"/>
      <c r="X13" s="622"/>
      <c r="Y13" s="623"/>
      <c r="Z13" s="624">
        <v>0.1</v>
      </c>
      <c r="AA13" s="624"/>
      <c r="AB13" s="624"/>
      <c r="AC13" s="624"/>
      <c r="AD13" s="625">
        <v>23220</v>
      </c>
      <c r="AE13" s="625"/>
      <c r="AF13" s="625"/>
      <c r="AG13" s="625"/>
      <c r="AH13" s="625"/>
      <c r="AI13" s="625"/>
      <c r="AJ13" s="625"/>
      <c r="AK13" s="625"/>
      <c r="AL13" s="626">
        <v>0.2</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2077637</v>
      </c>
      <c r="BH13" s="622"/>
      <c r="BI13" s="622"/>
      <c r="BJ13" s="622"/>
      <c r="BK13" s="622"/>
      <c r="BL13" s="622"/>
      <c r="BM13" s="622"/>
      <c r="BN13" s="623"/>
      <c r="BO13" s="624">
        <v>45.2</v>
      </c>
      <c r="BP13" s="624"/>
      <c r="BQ13" s="624"/>
      <c r="BR13" s="624"/>
      <c r="BS13" s="630" t="s">
        <v>233</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2886833</v>
      </c>
      <c r="CS13" s="622"/>
      <c r="CT13" s="622"/>
      <c r="CU13" s="622"/>
      <c r="CV13" s="622"/>
      <c r="CW13" s="622"/>
      <c r="CX13" s="622"/>
      <c r="CY13" s="623"/>
      <c r="CZ13" s="624">
        <v>13.5</v>
      </c>
      <c r="DA13" s="624"/>
      <c r="DB13" s="624"/>
      <c r="DC13" s="624"/>
      <c r="DD13" s="630">
        <v>1257299</v>
      </c>
      <c r="DE13" s="622"/>
      <c r="DF13" s="622"/>
      <c r="DG13" s="622"/>
      <c r="DH13" s="622"/>
      <c r="DI13" s="622"/>
      <c r="DJ13" s="622"/>
      <c r="DK13" s="622"/>
      <c r="DL13" s="622"/>
      <c r="DM13" s="622"/>
      <c r="DN13" s="622"/>
      <c r="DO13" s="622"/>
      <c r="DP13" s="623"/>
      <c r="DQ13" s="630">
        <v>1780856</v>
      </c>
      <c r="DR13" s="622"/>
      <c r="DS13" s="622"/>
      <c r="DT13" s="622"/>
      <c r="DU13" s="622"/>
      <c r="DV13" s="622"/>
      <c r="DW13" s="622"/>
      <c r="DX13" s="622"/>
      <c r="DY13" s="622"/>
      <c r="DZ13" s="622"/>
      <c r="EA13" s="622"/>
      <c r="EB13" s="622"/>
      <c r="EC13" s="631"/>
    </row>
    <row r="14" spans="2:143" ht="11.25" customHeight="1" x14ac:dyDescent="0.15">
      <c r="B14" s="618" t="s">
        <v>247</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233</v>
      </c>
      <c r="AA14" s="624"/>
      <c r="AB14" s="624"/>
      <c r="AC14" s="624"/>
      <c r="AD14" s="625" t="s">
        <v>233</v>
      </c>
      <c r="AE14" s="625"/>
      <c r="AF14" s="625"/>
      <c r="AG14" s="625"/>
      <c r="AH14" s="625"/>
      <c r="AI14" s="625"/>
      <c r="AJ14" s="625"/>
      <c r="AK14" s="625"/>
      <c r="AL14" s="626" t="s">
        <v>121</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149266</v>
      </c>
      <c r="BH14" s="622"/>
      <c r="BI14" s="622"/>
      <c r="BJ14" s="622"/>
      <c r="BK14" s="622"/>
      <c r="BL14" s="622"/>
      <c r="BM14" s="622"/>
      <c r="BN14" s="623"/>
      <c r="BO14" s="624">
        <v>3.2</v>
      </c>
      <c r="BP14" s="624"/>
      <c r="BQ14" s="624"/>
      <c r="BR14" s="624"/>
      <c r="BS14" s="630" t="s">
        <v>233</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854452</v>
      </c>
      <c r="CS14" s="622"/>
      <c r="CT14" s="622"/>
      <c r="CU14" s="622"/>
      <c r="CV14" s="622"/>
      <c r="CW14" s="622"/>
      <c r="CX14" s="622"/>
      <c r="CY14" s="623"/>
      <c r="CZ14" s="624">
        <v>4</v>
      </c>
      <c r="DA14" s="624"/>
      <c r="DB14" s="624"/>
      <c r="DC14" s="624"/>
      <c r="DD14" s="630">
        <v>117881</v>
      </c>
      <c r="DE14" s="622"/>
      <c r="DF14" s="622"/>
      <c r="DG14" s="622"/>
      <c r="DH14" s="622"/>
      <c r="DI14" s="622"/>
      <c r="DJ14" s="622"/>
      <c r="DK14" s="622"/>
      <c r="DL14" s="622"/>
      <c r="DM14" s="622"/>
      <c r="DN14" s="622"/>
      <c r="DO14" s="622"/>
      <c r="DP14" s="623"/>
      <c r="DQ14" s="630">
        <v>774219</v>
      </c>
      <c r="DR14" s="622"/>
      <c r="DS14" s="622"/>
      <c r="DT14" s="622"/>
      <c r="DU14" s="622"/>
      <c r="DV14" s="622"/>
      <c r="DW14" s="622"/>
      <c r="DX14" s="622"/>
      <c r="DY14" s="622"/>
      <c r="DZ14" s="622"/>
      <c r="EA14" s="622"/>
      <c r="EB14" s="622"/>
      <c r="EC14" s="631"/>
    </row>
    <row r="15" spans="2:143" ht="11.25" customHeight="1" x14ac:dyDescent="0.15">
      <c r="B15" s="618" t="s">
        <v>250</v>
      </c>
      <c r="C15" s="619"/>
      <c r="D15" s="619"/>
      <c r="E15" s="619"/>
      <c r="F15" s="619"/>
      <c r="G15" s="619"/>
      <c r="H15" s="619"/>
      <c r="I15" s="619"/>
      <c r="J15" s="619"/>
      <c r="K15" s="619"/>
      <c r="L15" s="619"/>
      <c r="M15" s="619"/>
      <c r="N15" s="619"/>
      <c r="O15" s="619"/>
      <c r="P15" s="619"/>
      <c r="Q15" s="620"/>
      <c r="R15" s="621">
        <v>59848</v>
      </c>
      <c r="S15" s="622"/>
      <c r="T15" s="622"/>
      <c r="U15" s="622"/>
      <c r="V15" s="622"/>
      <c r="W15" s="622"/>
      <c r="X15" s="622"/>
      <c r="Y15" s="623"/>
      <c r="Z15" s="624">
        <v>0.3</v>
      </c>
      <c r="AA15" s="624"/>
      <c r="AB15" s="624"/>
      <c r="AC15" s="624"/>
      <c r="AD15" s="625">
        <v>59848</v>
      </c>
      <c r="AE15" s="625"/>
      <c r="AF15" s="625"/>
      <c r="AG15" s="625"/>
      <c r="AH15" s="625"/>
      <c r="AI15" s="625"/>
      <c r="AJ15" s="625"/>
      <c r="AK15" s="625"/>
      <c r="AL15" s="626">
        <v>0.5</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259157</v>
      </c>
      <c r="BH15" s="622"/>
      <c r="BI15" s="622"/>
      <c r="BJ15" s="622"/>
      <c r="BK15" s="622"/>
      <c r="BL15" s="622"/>
      <c r="BM15" s="622"/>
      <c r="BN15" s="623"/>
      <c r="BO15" s="624">
        <v>5.6</v>
      </c>
      <c r="BP15" s="624"/>
      <c r="BQ15" s="624"/>
      <c r="BR15" s="624"/>
      <c r="BS15" s="630" t="s">
        <v>121</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2838430</v>
      </c>
      <c r="CS15" s="622"/>
      <c r="CT15" s="622"/>
      <c r="CU15" s="622"/>
      <c r="CV15" s="622"/>
      <c r="CW15" s="622"/>
      <c r="CX15" s="622"/>
      <c r="CY15" s="623"/>
      <c r="CZ15" s="624">
        <v>13.3</v>
      </c>
      <c r="DA15" s="624"/>
      <c r="DB15" s="624"/>
      <c r="DC15" s="624"/>
      <c r="DD15" s="630">
        <v>941243</v>
      </c>
      <c r="DE15" s="622"/>
      <c r="DF15" s="622"/>
      <c r="DG15" s="622"/>
      <c r="DH15" s="622"/>
      <c r="DI15" s="622"/>
      <c r="DJ15" s="622"/>
      <c r="DK15" s="622"/>
      <c r="DL15" s="622"/>
      <c r="DM15" s="622"/>
      <c r="DN15" s="622"/>
      <c r="DO15" s="622"/>
      <c r="DP15" s="623"/>
      <c r="DQ15" s="630">
        <v>1467476</v>
      </c>
      <c r="DR15" s="622"/>
      <c r="DS15" s="622"/>
      <c r="DT15" s="622"/>
      <c r="DU15" s="622"/>
      <c r="DV15" s="622"/>
      <c r="DW15" s="622"/>
      <c r="DX15" s="622"/>
      <c r="DY15" s="622"/>
      <c r="DZ15" s="622"/>
      <c r="EA15" s="622"/>
      <c r="EB15" s="622"/>
      <c r="EC15" s="631"/>
    </row>
    <row r="16" spans="2:143" ht="11.25" customHeight="1" x14ac:dyDescent="0.15">
      <c r="B16" s="618" t="s">
        <v>253</v>
      </c>
      <c r="C16" s="619"/>
      <c r="D16" s="619"/>
      <c r="E16" s="619"/>
      <c r="F16" s="619"/>
      <c r="G16" s="619"/>
      <c r="H16" s="619"/>
      <c r="I16" s="619"/>
      <c r="J16" s="619"/>
      <c r="K16" s="619"/>
      <c r="L16" s="619"/>
      <c r="M16" s="619"/>
      <c r="N16" s="619"/>
      <c r="O16" s="619"/>
      <c r="P16" s="619"/>
      <c r="Q16" s="620"/>
      <c r="R16" s="621" t="s">
        <v>121</v>
      </c>
      <c r="S16" s="622"/>
      <c r="T16" s="622"/>
      <c r="U16" s="622"/>
      <c r="V16" s="622"/>
      <c r="W16" s="622"/>
      <c r="X16" s="622"/>
      <c r="Y16" s="623"/>
      <c r="Z16" s="624" t="s">
        <v>121</v>
      </c>
      <c r="AA16" s="624"/>
      <c r="AB16" s="624"/>
      <c r="AC16" s="624"/>
      <c r="AD16" s="625" t="s">
        <v>233</v>
      </c>
      <c r="AE16" s="625"/>
      <c r="AF16" s="625"/>
      <c r="AG16" s="625"/>
      <c r="AH16" s="625"/>
      <c r="AI16" s="625"/>
      <c r="AJ16" s="625"/>
      <c r="AK16" s="625"/>
      <c r="AL16" s="626" t="s">
        <v>130</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v>687</v>
      </c>
      <c r="BH16" s="622"/>
      <c r="BI16" s="622"/>
      <c r="BJ16" s="622"/>
      <c r="BK16" s="622"/>
      <c r="BL16" s="622"/>
      <c r="BM16" s="622"/>
      <c r="BN16" s="623"/>
      <c r="BO16" s="624">
        <v>0</v>
      </c>
      <c r="BP16" s="624"/>
      <c r="BQ16" s="624"/>
      <c r="BR16" s="624"/>
      <c r="BS16" s="630" t="s">
        <v>130</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t="s">
        <v>233</v>
      </c>
      <c r="CS16" s="622"/>
      <c r="CT16" s="622"/>
      <c r="CU16" s="622"/>
      <c r="CV16" s="622"/>
      <c r="CW16" s="622"/>
      <c r="CX16" s="622"/>
      <c r="CY16" s="623"/>
      <c r="CZ16" s="624" t="s">
        <v>233</v>
      </c>
      <c r="DA16" s="624"/>
      <c r="DB16" s="624"/>
      <c r="DC16" s="624"/>
      <c r="DD16" s="630" t="s">
        <v>121</v>
      </c>
      <c r="DE16" s="622"/>
      <c r="DF16" s="622"/>
      <c r="DG16" s="622"/>
      <c r="DH16" s="622"/>
      <c r="DI16" s="622"/>
      <c r="DJ16" s="622"/>
      <c r="DK16" s="622"/>
      <c r="DL16" s="622"/>
      <c r="DM16" s="622"/>
      <c r="DN16" s="622"/>
      <c r="DO16" s="622"/>
      <c r="DP16" s="623"/>
      <c r="DQ16" s="630" t="s">
        <v>233</v>
      </c>
      <c r="DR16" s="622"/>
      <c r="DS16" s="622"/>
      <c r="DT16" s="622"/>
      <c r="DU16" s="622"/>
      <c r="DV16" s="622"/>
      <c r="DW16" s="622"/>
      <c r="DX16" s="622"/>
      <c r="DY16" s="622"/>
      <c r="DZ16" s="622"/>
      <c r="EA16" s="622"/>
      <c r="EB16" s="622"/>
      <c r="EC16" s="631"/>
    </row>
    <row r="17" spans="2:133" ht="11.25" customHeight="1" x14ac:dyDescent="0.15">
      <c r="B17" s="618" t="s">
        <v>256</v>
      </c>
      <c r="C17" s="619"/>
      <c r="D17" s="619"/>
      <c r="E17" s="619"/>
      <c r="F17" s="619"/>
      <c r="G17" s="619"/>
      <c r="H17" s="619"/>
      <c r="I17" s="619"/>
      <c r="J17" s="619"/>
      <c r="K17" s="619"/>
      <c r="L17" s="619"/>
      <c r="M17" s="619"/>
      <c r="N17" s="619"/>
      <c r="O17" s="619"/>
      <c r="P17" s="619"/>
      <c r="Q17" s="620"/>
      <c r="R17" s="621">
        <v>21798</v>
      </c>
      <c r="S17" s="622"/>
      <c r="T17" s="622"/>
      <c r="U17" s="622"/>
      <c r="V17" s="622"/>
      <c r="W17" s="622"/>
      <c r="X17" s="622"/>
      <c r="Y17" s="623"/>
      <c r="Z17" s="624">
        <v>0.1</v>
      </c>
      <c r="AA17" s="624"/>
      <c r="AB17" s="624"/>
      <c r="AC17" s="624"/>
      <c r="AD17" s="625">
        <v>21798</v>
      </c>
      <c r="AE17" s="625"/>
      <c r="AF17" s="625"/>
      <c r="AG17" s="625"/>
      <c r="AH17" s="625"/>
      <c r="AI17" s="625"/>
      <c r="AJ17" s="625"/>
      <c r="AK17" s="625"/>
      <c r="AL17" s="626">
        <v>0.2</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233</v>
      </c>
      <c r="BP17" s="624"/>
      <c r="BQ17" s="624"/>
      <c r="BR17" s="624"/>
      <c r="BS17" s="630" t="s">
        <v>130</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2404450</v>
      </c>
      <c r="CS17" s="622"/>
      <c r="CT17" s="622"/>
      <c r="CU17" s="622"/>
      <c r="CV17" s="622"/>
      <c r="CW17" s="622"/>
      <c r="CX17" s="622"/>
      <c r="CY17" s="623"/>
      <c r="CZ17" s="624">
        <v>11.3</v>
      </c>
      <c r="DA17" s="624"/>
      <c r="DB17" s="624"/>
      <c r="DC17" s="624"/>
      <c r="DD17" s="630" t="s">
        <v>121</v>
      </c>
      <c r="DE17" s="622"/>
      <c r="DF17" s="622"/>
      <c r="DG17" s="622"/>
      <c r="DH17" s="622"/>
      <c r="DI17" s="622"/>
      <c r="DJ17" s="622"/>
      <c r="DK17" s="622"/>
      <c r="DL17" s="622"/>
      <c r="DM17" s="622"/>
      <c r="DN17" s="622"/>
      <c r="DO17" s="622"/>
      <c r="DP17" s="623"/>
      <c r="DQ17" s="630">
        <v>2324450</v>
      </c>
      <c r="DR17" s="622"/>
      <c r="DS17" s="622"/>
      <c r="DT17" s="622"/>
      <c r="DU17" s="622"/>
      <c r="DV17" s="622"/>
      <c r="DW17" s="622"/>
      <c r="DX17" s="622"/>
      <c r="DY17" s="622"/>
      <c r="DZ17" s="622"/>
      <c r="EA17" s="622"/>
      <c r="EB17" s="622"/>
      <c r="EC17" s="631"/>
    </row>
    <row r="18" spans="2:133" ht="11.25" customHeight="1" x14ac:dyDescent="0.15">
      <c r="B18" s="618" t="s">
        <v>259</v>
      </c>
      <c r="C18" s="619"/>
      <c r="D18" s="619"/>
      <c r="E18" s="619"/>
      <c r="F18" s="619"/>
      <c r="G18" s="619"/>
      <c r="H18" s="619"/>
      <c r="I18" s="619"/>
      <c r="J18" s="619"/>
      <c r="K18" s="619"/>
      <c r="L18" s="619"/>
      <c r="M18" s="619"/>
      <c r="N18" s="619"/>
      <c r="O18" s="619"/>
      <c r="P18" s="619"/>
      <c r="Q18" s="620"/>
      <c r="R18" s="621">
        <v>7604680</v>
      </c>
      <c r="S18" s="622"/>
      <c r="T18" s="622"/>
      <c r="U18" s="622"/>
      <c r="V18" s="622"/>
      <c r="W18" s="622"/>
      <c r="X18" s="622"/>
      <c r="Y18" s="623"/>
      <c r="Z18" s="624">
        <v>33.799999999999997</v>
      </c>
      <c r="AA18" s="624"/>
      <c r="AB18" s="624"/>
      <c r="AC18" s="624"/>
      <c r="AD18" s="625">
        <v>6719226</v>
      </c>
      <c r="AE18" s="625"/>
      <c r="AF18" s="625"/>
      <c r="AG18" s="625"/>
      <c r="AH18" s="625"/>
      <c r="AI18" s="625"/>
      <c r="AJ18" s="625"/>
      <c r="AK18" s="625"/>
      <c r="AL18" s="626">
        <v>54</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121</v>
      </c>
      <c r="BP18" s="624"/>
      <c r="BQ18" s="624"/>
      <c r="BR18" s="624"/>
      <c r="BS18" s="630" t="s">
        <v>233</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233</v>
      </c>
      <c r="CS18" s="622"/>
      <c r="CT18" s="622"/>
      <c r="CU18" s="622"/>
      <c r="CV18" s="622"/>
      <c r="CW18" s="622"/>
      <c r="CX18" s="622"/>
      <c r="CY18" s="623"/>
      <c r="CZ18" s="624" t="s">
        <v>233</v>
      </c>
      <c r="DA18" s="624"/>
      <c r="DB18" s="624"/>
      <c r="DC18" s="624"/>
      <c r="DD18" s="630" t="s">
        <v>233</v>
      </c>
      <c r="DE18" s="622"/>
      <c r="DF18" s="622"/>
      <c r="DG18" s="622"/>
      <c r="DH18" s="622"/>
      <c r="DI18" s="622"/>
      <c r="DJ18" s="622"/>
      <c r="DK18" s="622"/>
      <c r="DL18" s="622"/>
      <c r="DM18" s="622"/>
      <c r="DN18" s="622"/>
      <c r="DO18" s="622"/>
      <c r="DP18" s="623"/>
      <c r="DQ18" s="630" t="s">
        <v>130</v>
      </c>
      <c r="DR18" s="622"/>
      <c r="DS18" s="622"/>
      <c r="DT18" s="622"/>
      <c r="DU18" s="622"/>
      <c r="DV18" s="622"/>
      <c r="DW18" s="622"/>
      <c r="DX18" s="622"/>
      <c r="DY18" s="622"/>
      <c r="DZ18" s="622"/>
      <c r="EA18" s="622"/>
      <c r="EB18" s="622"/>
      <c r="EC18" s="631"/>
    </row>
    <row r="19" spans="2:133" ht="11.25" customHeight="1" x14ac:dyDescent="0.15">
      <c r="B19" s="618" t="s">
        <v>262</v>
      </c>
      <c r="C19" s="619"/>
      <c r="D19" s="619"/>
      <c r="E19" s="619"/>
      <c r="F19" s="619"/>
      <c r="G19" s="619"/>
      <c r="H19" s="619"/>
      <c r="I19" s="619"/>
      <c r="J19" s="619"/>
      <c r="K19" s="619"/>
      <c r="L19" s="619"/>
      <c r="M19" s="619"/>
      <c r="N19" s="619"/>
      <c r="O19" s="619"/>
      <c r="P19" s="619"/>
      <c r="Q19" s="620"/>
      <c r="R19" s="621">
        <v>6719226</v>
      </c>
      <c r="S19" s="622"/>
      <c r="T19" s="622"/>
      <c r="U19" s="622"/>
      <c r="V19" s="622"/>
      <c r="W19" s="622"/>
      <c r="X19" s="622"/>
      <c r="Y19" s="623"/>
      <c r="Z19" s="624">
        <v>29.8</v>
      </c>
      <c r="AA19" s="624"/>
      <c r="AB19" s="624"/>
      <c r="AC19" s="624"/>
      <c r="AD19" s="625">
        <v>6719226</v>
      </c>
      <c r="AE19" s="625"/>
      <c r="AF19" s="625"/>
      <c r="AG19" s="625"/>
      <c r="AH19" s="625"/>
      <c r="AI19" s="625"/>
      <c r="AJ19" s="625"/>
      <c r="AK19" s="625"/>
      <c r="AL19" s="626">
        <v>54</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v>15896</v>
      </c>
      <c r="BH19" s="622"/>
      <c r="BI19" s="622"/>
      <c r="BJ19" s="622"/>
      <c r="BK19" s="622"/>
      <c r="BL19" s="622"/>
      <c r="BM19" s="622"/>
      <c r="BN19" s="623"/>
      <c r="BO19" s="624">
        <v>0.3</v>
      </c>
      <c r="BP19" s="624"/>
      <c r="BQ19" s="624"/>
      <c r="BR19" s="624"/>
      <c r="BS19" s="630" t="s">
        <v>233</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233</v>
      </c>
      <c r="CS19" s="622"/>
      <c r="CT19" s="622"/>
      <c r="CU19" s="622"/>
      <c r="CV19" s="622"/>
      <c r="CW19" s="622"/>
      <c r="CX19" s="622"/>
      <c r="CY19" s="623"/>
      <c r="CZ19" s="624" t="s">
        <v>121</v>
      </c>
      <c r="DA19" s="624"/>
      <c r="DB19" s="624"/>
      <c r="DC19" s="624"/>
      <c r="DD19" s="630" t="s">
        <v>121</v>
      </c>
      <c r="DE19" s="622"/>
      <c r="DF19" s="622"/>
      <c r="DG19" s="622"/>
      <c r="DH19" s="622"/>
      <c r="DI19" s="622"/>
      <c r="DJ19" s="622"/>
      <c r="DK19" s="622"/>
      <c r="DL19" s="622"/>
      <c r="DM19" s="622"/>
      <c r="DN19" s="622"/>
      <c r="DO19" s="622"/>
      <c r="DP19" s="623"/>
      <c r="DQ19" s="630" t="s">
        <v>233</v>
      </c>
      <c r="DR19" s="622"/>
      <c r="DS19" s="622"/>
      <c r="DT19" s="622"/>
      <c r="DU19" s="622"/>
      <c r="DV19" s="622"/>
      <c r="DW19" s="622"/>
      <c r="DX19" s="622"/>
      <c r="DY19" s="622"/>
      <c r="DZ19" s="622"/>
      <c r="EA19" s="622"/>
      <c r="EB19" s="622"/>
      <c r="EC19" s="631"/>
    </row>
    <row r="20" spans="2:133" ht="11.25" customHeight="1" x14ac:dyDescent="0.15">
      <c r="B20" s="618" t="s">
        <v>265</v>
      </c>
      <c r="C20" s="619"/>
      <c r="D20" s="619"/>
      <c r="E20" s="619"/>
      <c r="F20" s="619"/>
      <c r="G20" s="619"/>
      <c r="H20" s="619"/>
      <c r="I20" s="619"/>
      <c r="J20" s="619"/>
      <c r="K20" s="619"/>
      <c r="L20" s="619"/>
      <c r="M20" s="619"/>
      <c r="N20" s="619"/>
      <c r="O20" s="619"/>
      <c r="P20" s="619"/>
      <c r="Q20" s="620"/>
      <c r="R20" s="621">
        <v>885454</v>
      </c>
      <c r="S20" s="622"/>
      <c r="T20" s="622"/>
      <c r="U20" s="622"/>
      <c r="V20" s="622"/>
      <c r="W20" s="622"/>
      <c r="X20" s="622"/>
      <c r="Y20" s="623"/>
      <c r="Z20" s="624">
        <v>3.9</v>
      </c>
      <c r="AA20" s="624"/>
      <c r="AB20" s="624"/>
      <c r="AC20" s="624"/>
      <c r="AD20" s="625" t="s">
        <v>130</v>
      </c>
      <c r="AE20" s="625"/>
      <c r="AF20" s="625"/>
      <c r="AG20" s="625"/>
      <c r="AH20" s="625"/>
      <c r="AI20" s="625"/>
      <c r="AJ20" s="625"/>
      <c r="AK20" s="625"/>
      <c r="AL20" s="626" t="s">
        <v>121</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v>15896</v>
      </c>
      <c r="BH20" s="622"/>
      <c r="BI20" s="622"/>
      <c r="BJ20" s="622"/>
      <c r="BK20" s="622"/>
      <c r="BL20" s="622"/>
      <c r="BM20" s="622"/>
      <c r="BN20" s="623"/>
      <c r="BO20" s="624">
        <v>0.3</v>
      </c>
      <c r="BP20" s="624"/>
      <c r="BQ20" s="624"/>
      <c r="BR20" s="624"/>
      <c r="BS20" s="630" t="s">
        <v>233</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21329524</v>
      </c>
      <c r="CS20" s="622"/>
      <c r="CT20" s="622"/>
      <c r="CU20" s="622"/>
      <c r="CV20" s="622"/>
      <c r="CW20" s="622"/>
      <c r="CX20" s="622"/>
      <c r="CY20" s="623"/>
      <c r="CZ20" s="624">
        <v>100</v>
      </c>
      <c r="DA20" s="624"/>
      <c r="DB20" s="624"/>
      <c r="DC20" s="624"/>
      <c r="DD20" s="630">
        <v>3106776</v>
      </c>
      <c r="DE20" s="622"/>
      <c r="DF20" s="622"/>
      <c r="DG20" s="622"/>
      <c r="DH20" s="622"/>
      <c r="DI20" s="622"/>
      <c r="DJ20" s="622"/>
      <c r="DK20" s="622"/>
      <c r="DL20" s="622"/>
      <c r="DM20" s="622"/>
      <c r="DN20" s="622"/>
      <c r="DO20" s="622"/>
      <c r="DP20" s="623"/>
      <c r="DQ20" s="630">
        <v>13857683</v>
      </c>
      <c r="DR20" s="622"/>
      <c r="DS20" s="622"/>
      <c r="DT20" s="622"/>
      <c r="DU20" s="622"/>
      <c r="DV20" s="622"/>
      <c r="DW20" s="622"/>
      <c r="DX20" s="622"/>
      <c r="DY20" s="622"/>
      <c r="DZ20" s="622"/>
      <c r="EA20" s="622"/>
      <c r="EB20" s="622"/>
      <c r="EC20" s="631"/>
    </row>
    <row r="21" spans="2:133" ht="11.25" customHeight="1" x14ac:dyDescent="0.15">
      <c r="B21" s="618" t="s">
        <v>268</v>
      </c>
      <c r="C21" s="619"/>
      <c r="D21" s="619"/>
      <c r="E21" s="619"/>
      <c r="F21" s="619"/>
      <c r="G21" s="619"/>
      <c r="H21" s="619"/>
      <c r="I21" s="619"/>
      <c r="J21" s="619"/>
      <c r="K21" s="619"/>
      <c r="L21" s="619"/>
      <c r="M21" s="619"/>
      <c r="N21" s="619"/>
      <c r="O21" s="619"/>
      <c r="P21" s="619"/>
      <c r="Q21" s="620"/>
      <c r="R21" s="621" t="s">
        <v>121</v>
      </c>
      <c r="S21" s="622"/>
      <c r="T21" s="622"/>
      <c r="U21" s="622"/>
      <c r="V21" s="622"/>
      <c r="W21" s="622"/>
      <c r="X21" s="622"/>
      <c r="Y21" s="623"/>
      <c r="Z21" s="624" t="s">
        <v>121</v>
      </c>
      <c r="AA21" s="624"/>
      <c r="AB21" s="624"/>
      <c r="AC21" s="624"/>
      <c r="AD21" s="625" t="s">
        <v>233</v>
      </c>
      <c r="AE21" s="625"/>
      <c r="AF21" s="625"/>
      <c r="AG21" s="625"/>
      <c r="AH21" s="625"/>
      <c r="AI21" s="625"/>
      <c r="AJ21" s="625"/>
      <c r="AK21" s="625"/>
      <c r="AL21" s="626" t="s">
        <v>121</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v>15896</v>
      </c>
      <c r="BH21" s="622"/>
      <c r="BI21" s="622"/>
      <c r="BJ21" s="622"/>
      <c r="BK21" s="622"/>
      <c r="BL21" s="622"/>
      <c r="BM21" s="622"/>
      <c r="BN21" s="623"/>
      <c r="BO21" s="624">
        <v>0.3</v>
      </c>
      <c r="BP21" s="624"/>
      <c r="BQ21" s="624"/>
      <c r="BR21" s="624"/>
      <c r="BS21" s="630" t="s">
        <v>130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270</v>
      </c>
      <c r="C22" s="619"/>
      <c r="D22" s="619"/>
      <c r="E22" s="619"/>
      <c r="F22" s="619"/>
      <c r="G22" s="619"/>
      <c r="H22" s="619"/>
      <c r="I22" s="619"/>
      <c r="J22" s="619"/>
      <c r="K22" s="619"/>
      <c r="L22" s="619"/>
      <c r="M22" s="619"/>
      <c r="N22" s="619"/>
      <c r="O22" s="619"/>
      <c r="P22" s="619"/>
      <c r="Q22" s="620"/>
      <c r="R22" s="621">
        <v>13294980</v>
      </c>
      <c r="S22" s="622"/>
      <c r="T22" s="622"/>
      <c r="U22" s="622"/>
      <c r="V22" s="622"/>
      <c r="W22" s="622"/>
      <c r="X22" s="622"/>
      <c r="Y22" s="623"/>
      <c r="Z22" s="624">
        <v>59</v>
      </c>
      <c r="AA22" s="624"/>
      <c r="AB22" s="624"/>
      <c r="AC22" s="624"/>
      <c r="AD22" s="625">
        <v>12409526</v>
      </c>
      <c r="AE22" s="625"/>
      <c r="AF22" s="625"/>
      <c r="AG22" s="625"/>
      <c r="AH22" s="625"/>
      <c r="AI22" s="625"/>
      <c r="AJ22" s="625"/>
      <c r="AK22" s="625"/>
      <c r="AL22" s="626">
        <v>99.7</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121</v>
      </c>
      <c r="BH22" s="622"/>
      <c r="BI22" s="622"/>
      <c r="BJ22" s="622"/>
      <c r="BK22" s="622"/>
      <c r="BL22" s="622"/>
      <c r="BM22" s="622"/>
      <c r="BN22" s="623"/>
      <c r="BO22" s="624" t="s">
        <v>130</v>
      </c>
      <c r="BP22" s="624"/>
      <c r="BQ22" s="624"/>
      <c r="BR22" s="624"/>
      <c r="BS22" s="630" t="s">
        <v>233</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273</v>
      </c>
      <c r="C23" s="619"/>
      <c r="D23" s="619"/>
      <c r="E23" s="619"/>
      <c r="F23" s="619"/>
      <c r="G23" s="619"/>
      <c r="H23" s="619"/>
      <c r="I23" s="619"/>
      <c r="J23" s="619"/>
      <c r="K23" s="619"/>
      <c r="L23" s="619"/>
      <c r="M23" s="619"/>
      <c r="N23" s="619"/>
      <c r="O23" s="619"/>
      <c r="P23" s="619"/>
      <c r="Q23" s="620"/>
      <c r="R23" s="621">
        <v>5209</v>
      </c>
      <c r="S23" s="622"/>
      <c r="T23" s="622"/>
      <c r="U23" s="622"/>
      <c r="V23" s="622"/>
      <c r="W23" s="622"/>
      <c r="X23" s="622"/>
      <c r="Y23" s="623"/>
      <c r="Z23" s="624">
        <v>0</v>
      </c>
      <c r="AA23" s="624"/>
      <c r="AB23" s="624"/>
      <c r="AC23" s="624"/>
      <c r="AD23" s="625">
        <v>5209</v>
      </c>
      <c r="AE23" s="625"/>
      <c r="AF23" s="625"/>
      <c r="AG23" s="625"/>
      <c r="AH23" s="625"/>
      <c r="AI23" s="625"/>
      <c r="AJ23" s="625"/>
      <c r="AK23" s="625"/>
      <c r="AL23" s="626">
        <v>0</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t="s">
        <v>233</v>
      </c>
      <c r="BH23" s="622"/>
      <c r="BI23" s="622"/>
      <c r="BJ23" s="622"/>
      <c r="BK23" s="622"/>
      <c r="BL23" s="622"/>
      <c r="BM23" s="622"/>
      <c r="BN23" s="623"/>
      <c r="BO23" s="624" t="s">
        <v>121</v>
      </c>
      <c r="BP23" s="624"/>
      <c r="BQ23" s="624"/>
      <c r="BR23" s="624"/>
      <c r="BS23" s="630" t="s">
        <v>130</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x14ac:dyDescent="0.15">
      <c r="B24" s="618" t="s">
        <v>280</v>
      </c>
      <c r="C24" s="619"/>
      <c r="D24" s="619"/>
      <c r="E24" s="619"/>
      <c r="F24" s="619"/>
      <c r="G24" s="619"/>
      <c r="H24" s="619"/>
      <c r="I24" s="619"/>
      <c r="J24" s="619"/>
      <c r="K24" s="619"/>
      <c r="L24" s="619"/>
      <c r="M24" s="619"/>
      <c r="N24" s="619"/>
      <c r="O24" s="619"/>
      <c r="P24" s="619"/>
      <c r="Q24" s="620"/>
      <c r="R24" s="621">
        <v>75920</v>
      </c>
      <c r="S24" s="622"/>
      <c r="T24" s="622"/>
      <c r="U24" s="622"/>
      <c r="V24" s="622"/>
      <c r="W24" s="622"/>
      <c r="X24" s="622"/>
      <c r="Y24" s="623"/>
      <c r="Z24" s="624">
        <v>0.3</v>
      </c>
      <c r="AA24" s="624"/>
      <c r="AB24" s="624"/>
      <c r="AC24" s="624"/>
      <c r="AD24" s="625">
        <v>510</v>
      </c>
      <c r="AE24" s="625"/>
      <c r="AF24" s="625"/>
      <c r="AG24" s="625"/>
      <c r="AH24" s="625"/>
      <c r="AI24" s="625"/>
      <c r="AJ24" s="625"/>
      <c r="AK24" s="625"/>
      <c r="AL24" s="626">
        <v>0</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233</v>
      </c>
      <c r="BP24" s="624"/>
      <c r="BQ24" s="624"/>
      <c r="BR24" s="624"/>
      <c r="BS24" s="630" t="s">
        <v>130</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9690754</v>
      </c>
      <c r="CS24" s="611"/>
      <c r="CT24" s="611"/>
      <c r="CU24" s="611"/>
      <c r="CV24" s="611"/>
      <c r="CW24" s="611"/>
      <c r="CX24" s="611"/>
      <c r="CY24" s="612"/>
      <c r="CZ24" s="615">
        <v>45.4</v>
      </c>
      <c r="DA24" s="616"/>
      <c r="DB24" s="616"/>
      <c r="DC24" s="635"/>
      <c r="DD24" s="654">
        <v>6835981</v>
      </c>
      <c r="DE24" s="611"/>
      <c r="DF24" s="611"/>
      <c r="DG24" s="611"/>
      <c r="DH24" s="611"/>
      <c r="DI24" s="611"/>
      <c r="DJ24" s="611"/>
      <c r="DK24" s="612"/>
      <c r="DL24" s="654">
        <v>6815892</v>
      </c>
      <c r="DM24" s="611"/>
      <c r="DN24" s="611"/>
      <c r="DO24" s="611"/>
      <c r="DP24" s="611"/>
      <c r="DQ24" s="611"/>
      <c r="DR24" s="611"/>
      <c r="DS24" s="611"/>
      <c r="DT24" s="611"/>
      <c r="DU24" s="611"/>
      <c r="DV24" s="612"/>
      <c r="DW24" s="615">
        <v>52.2</v>
      </c>
      <c r="DX24" s="616"/>
      <c r="DY24" s="616"/>
      <c r="DZ24" s="616"/>
      <c r="EA24" s="616"/>
      <c r="EB24" s="616"/>
      <c r="EC24" s="617"/>
    </row>
    <row r="25" spans="2:133" ht="11.25" customHeight="1" x14ac:dyDescent="0.15">
      <c r="B25" s="618" t="s">
        <v>283</v>
      </c>
      <c r="C25" s="619"/>
      <c r="D25" s="619"/>
      <c r="E25" s="619"/>
      <c r="F25" s="619"/>
      <c r="G25" s="619"/>
      <c r="H25" s="619"/>
      <c r="I25" s="619"/>
      <c r="J25" s="619"/>
      <c r="K25" s="619"/>
      <c r="L25" s="619"/>
      <c r="M25" s="619"/>
      <c r="N25" s="619"/>
      <c r="O25" s="619"/>
      <c r="P25" s="619"/>
      <c r="Q25" s="620"/>
      <c r="R25" s="621">
        <v>52903</v>
      </c>
      <c r="S25" s="622"/>
      <c r="T25" s="622"/>
      <c r="U25" s="622"/>
      <c r="V25" s="622"/>
      <c r="W25" s="622"/>
      <c r="X25" s="622"/>
      <c r="Y25" s="623"/>
      <c r="Z25" s="624">
        <v>0.2</v>
      </c>
      <c r="AA25" s="624"/>
      <c r="AB25" s="624"/>
      <c r="AC25" s="624"/>
      <c r="AD25" s="625">
        <v>13456</v>
      </c>
      <c r="AE25" s="625"/>
      <c r="AF25" s="625"/>
      <c r="AG25" s="625"/>
      <c r="AH25" s="625"/>
      <c r="AI25" s="625"/>
      <c r="AJ25" s="625"/>
      <c r="AK25" s="625"/>
      <c r="AL25" s="626">
        <v>0.1</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121</v>
      </c>
      <c r="BP25" s="624"/>
      <c r="BQ25" s="624"/>
      <c r="BR25" s="624"/>
      <c r="BS25" s="630" t="s">
        <v>121</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3396726</v>
      </c>
      <c r="CS25" s="657"/>
      <c r="CT25" s="657"/>
      <c r="CU25" s="657"/>
      <c r="CV25" s="657"/>
      <c r="CW25" s="657"/>
      <c r="CX25" s="657"/>
      <c r="CY25" s="658"/>
      <c r="CZ25" s="626">
        <v>15.9</v>
      </c>
      <c r="DA25" s="655"/>
      <c r="DB25" s="655"/>
      <c r="DC25" s="659"/>
      <c r="DD25" s="630">
        <v>3265739</v>
      </c>
      <c r="DE25" s="657"/>
      <c r="DF25" s="657"/>
      <c r="DG25" s="657"/>
      <c r="DH25" s="657"/>
      <c r="DI25" s="657"/>
      <c r="DJ25" s="657"/>
      <c r="DK25" s="658"/>
      <c r="DL25" s="630">
        <v>3245659</v>
      </c>
      <c r="DM25" s="657"/>
      <c r="DN25" s="657"/>
      <c r="DO25" s="657"/>
      <c r="DP25" s="657"/>
      <c r="DQ25" s="657"/>
      <c r="DR25" s="657"/>
      <c r="DS25" s="657"/>
      <c r="DT25" s="657"/>
      <c r="DU25" s="657"/>
      <c r="DV25" s="658"/>
      <c r="DW25" s="626">
        <v>24.9</v>
      </c>
      <c r="DX25" s="655"/>
      <c r="DY25" s="655"/>
      <c r="DZ25" s="655"/>
      <c r="EA25" s="655"/>
      <c r="EB25" s="655"/>
      <c r="EC25" s="656"/>
    </row>
    <row r="26" spans="2:133" ht="11.25" customHeight="1" x14ac:dyDescent="0.15">
      <c r="B26" s="618" t="s">
        <v>286</v>
      </c>
      <c r="C26" s="619"/>
      <c r="D26" s="619"/>
      <c r="E26" s="619"/>
      <c r="F26" s="619"/>
      <c r="G26" s="619"/>
      <c r="H26" s="619"/>
      <c r="I26" s="619"/>
      <c r="J26" s="619"/>
      <c r="K26" s="619"/>
      <c r="L26" s="619"/>
      <c r="M26" s="619"/>
      <c r="N26" s="619"/>
      <c r="O26" s="619"/>
      <c r="P26" s="619"/>
      <c r="Q26" s="620"/>
      <c r="R26" s="621">
        <v>74931</v>
      </c>
      <c r="S26" s="622"/>
      <c r="T26" s="622"/>
      <c r="U26" s="622"/>
      <c r="V26" s="622"/>
      <c r="W26" s="622"/>
      <c r="X26" s="622"/>
      <c r="Y26" s="623"/>
      <c r="Z26" s="624">
        <v>0.3</v>
      </c>
      <c r="AA26" s="624"/>
      <c r="AB26" s="624"/>
      <c r="AC26" s="624"/>
      <c r="AD26" s="625" t="s">
        <v>233</v>
      </c>
      <c r="AE26" s="625"/>
      <c r="AF26" s="625"/>
      <c r="AG26" s="625"/>
      <c r="AH26" s="625"/>
      <c r="AI26" s="625"/>
      <c r="AJ26" s="625"/>
      <c r="AK26" s="625"/>
      <c r="AL26" s="626" t="s">
        <v>233</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233</v>
      </c>
      <c r="BH26" s="622"/>
      <c r="BI26" s="622"/>
      <c r="BJ26" s="622"/>
      <c r="BK26" s="622"/>
      <c r="BL26" s="622"/>
      <c r="BM26" s="622"/>
      <c r="BN26" s="623"/>
      <c r="BO26" s="624" t="s">
        <v>130</v>
      </c>
      <c r="BP26" s="624"/>
      <c r="BQ26" s="624"/>
      <c r="BR26" s="624"/>
      <c r="BS26" s="630" t="s">
        <v>233</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2300353</v>
      </c>
      <c r="CS26" s="622"/>
      <c r="CT26" s="622"/>
      <c r="CU26" s="622"/>
      <c r="CV26" s="622"/>
      <c r="CW26" s="622"/>
      <c r="CX26" s="622"/>
      <c r="CY26" s="623"/>
      <c r="CZ26" s="626">
        <v>10.8</v>
      </c>
      <c r="DA26" s="655"/>
      <c r="DB26" s="655"/>
      <c r="DC26" s="659"/>
      <c r="DD26" s="630">
        <v>2184932</v>
      </c>
      <c r="DE26" s="622"/>
      <c r="DF26" s="622"/>
      <c r="DG26" s="622"/>
      <c r="DH26" s="622"/>
      <c r="DI26" s="622"/>
      <c r="DJ26" s="622"/>
      <c r="DK26" s="623"/>
      <c r="DL26" s="630" t="s">
        <v>233</v>
      </c>
      <c r="DM26" s="622"/>
      <c r="DN26" s="622"/>
      <c r="DO26" s="622"/>
      <c r="DP26" s="622"/>
      <c r="DQ26" s="622"/>
      <c r="DR26" s="622"/>
      <c r="DS26" s="622"/>
      <c r="DT26" s="622"/>
      <c r="DU26" s="622"/>
      <c r="DV26" s="623"/>
      <c r="DW26" s="626" t="s">
        <v>121</v>
      </c>
      <c r="DX26" s="655"/>
      <c r="DY26" s="655"/>
      <c r="DZ26" s="655"/>
      <c r="EA26" s="655"/>
      <c r="EB26" s="655"/>
      <c r="EC26" s="656"/>
    </row>
    <row r="27" spans="2:133" ht="11.25" customHeight="1" x14ac:dyDescent="0.15">
      <c r="B27" s="618" t="s">
        <v>289</v>
      </c>
      <c r="C27" s="619"/>
      <c r="D27" s="619"/>
      <c r="E27" s="619"/>
      <c r="F27" s="619"/>
      <c r="G27" s="619"/>
      <c r="H27" s="619"/>
      <c r="I27" s="619"/>
      <c r="J27" s="619"/>
      <c r="K27" s="619"/>
      <c r="L27" s="619"/>
      <c r="M27" s="619"/>
      <c r="N27" s="619"/>
      <c r="O27" s="619"/>
      <c r="P27" s="619"/>
      <c r="Q27" s="620"/>
      <c r="R27" s="621">
        <v>2907230</v>
      </c>
      <c r="S27" s="622"/>
      <c r="T27" s="622"/>
      <c r="U27" s="622"/>
      <c r="V27" s="622"/>
      <c r="W27" s="622"/>
      <c r="X27" s="622"/>
      <c r="Y27" s="623"/>
      <c r="Z27" s="624">
        <v>12.9</v>
      </c>
      <c r="AA27" s="624"/>
      <c r="AB27" s="624"/>
      <c r="AC27" s="624"/>
      <c r="AD27" s="625" t="s">
        <v>233</v>
      </c>
      <c r="AE27" s="625"/>
      <c r="AF27" s="625"/>
      <c r="AG27" s="625"/>
      <c r="AH27" s="625"/>
      <c r="AI27" s="625"/>
      <c r="AJ27" s="625"/>
      <c r="AK27" s="625"/>
      <c r="AL27" s="626" t="s">
        <v>233</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4594335</v>
      </c>
      <c r="BH27" s="622"/>
      <c r="BI27" s="622"/>
      <c r="BJ27" s="622"/>
      <c r="BK27" s="622"/>
      <c r="BL27" s="622"/>
      <c r="BM27" s="622"/>
      <c r="BN27" s="623"/>
      <c r="BO27" s="624">
        <v>100</v>
      </c>
      <c r="BP27" s="624"/>
      <c r="BQ27" s="624"/>
      <c r="BR27" s="624"/>
      <c r="BS27" s="630">
        <v>75333</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3889578</v>
      </c>
      <c r="CS27" s="657"/>
      <c r="CT27" s="657"/>
      <c r="CU27" s="657"/>
      <c r="CV27" s="657"/>
      <c r="CW27" s="657"/>
      <c r="CX27" s="657"/>
      <c r="CY27" s="658"/>
      <c r="CZ27" s="626">
        <v>18.2</v>
      </c>
      <c r="DA27" s="655"/>
      <c r="DB27" s="655"/>
      <c r="DC27" s="659"/>
      <c r="DD27" s="630">
        <v>1245792</v>
      </c>
      <c r="DE27" s="657"/>
      <c r="DF27" s="657"/>
      <c r="DG27" s="657"/>
      <c r="DH27" s="657"/>
      <c r="DI27" s="657"/>
      <c r="DJ27" s="657"/>
      <c r="DK27" s="658"/>
      <c r="DL27" s="630">
        <v>1245783</v>
      </c>
      <c r="DM27" s="657"/>
      <c r="DN27" s="657"/>
      <c r="DO27" s="657"/>
      <c r="DP27" s="657"/>
      <c r="DQ27" s="657"/>
      <c r="DR27" s="657"/>
      <c r="DS27" s="657"/>
      <c r="DT27" s="657"/>
      <c r="DU27" s="657"/>
      <c r="DV27" s="658"/>
      <c r="DW27" s="626">
        <v>9.5</v>
      </c>
      <c r="DX27" s="655"/>
      <c r="DY27" s="655"/>
      <c r="DZ27" s="655"/>
      <c r="EA27" s="655"/>
      <c r="EB27" s="655"/>
      <c r="EC27" s="656"/>
    </row>
    <row r="28" spans="2:133" ht="11.25" customHeight="1" x14ac:dyDescent="0.15">
      <c r="B28" s="663" t="s">
        <v>292</v>
      </c>
      <c r="C28" s="664"/>
      <c r="D28" s="664"/>
      <c r="E28" s="664"/>
      <c r="F28" s="664"/>
      <c r="G28" s="664"/>
      <c r="H28" s="664"/>
      <c r="I28" s="664"/>
      <c r="J28" s="664"/>
      <c r="K28" s="664"/>
      <c r="L28" s="664"/>
      <c r="M28" s="664"/>
      <c r="N28" s="664"/>
      <c r="O28" s="664"/>
      <c r="P28" s="664"/>
      <c r="Q28" s="665"/>
      <c r="R28" s="621">
        <v>1978</v>
      </c>
      <c r="S28" s="622"/>
      <c r="T28" s="622"/>
      <c r="U28" s="622"/>
      <c r="V28" s="622"/>
      <c r="W28" s="622"/>
      <c r="X28" s="622"/>
      <c r="Y28" s="623"/>
      <c r="Z28" s="624">
        <v>0</v>
      </c>
      <c r="AA28" s="624"/>
      <c r="AB28" s="624"/>
      <c r="AC28" s="624"/>
      <c r="AD28" s="625">
        <v>1978</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2404450</v>
      </c>
      <c r="CS28" s="622"/>
      <c r="CT28" s="622"/>
      <c r="CU28" s="622"/>
      <c r="CV28" s="622"/>
      <c r="CW28" s="622"/>
      <c r="CX28" s="622"/>
      <c r="CY28" s="623"/>
      <c r="CZ28" s="626">
        <v>11.3</v>
      </c>
      <c r="DA28" s="655"/>
      <c r="DB28" s="655"/>
      <c r="DC28" s="659"/>
      <c r="DD28" s="630">
        <v>2324450</v>
      </c>
      <c r="DE28" s="622"/>
      <c r="DF28" s="622"/>
      <c r="DG28" s="622"/>
      <c r="DH28" s="622"/>
      <c r="DI28" s="622"/>
      <c r="DJ28" s="622"/>
      <c r="DK28" s="623"/>
      <c r="DL28" s="630">
        <v>2324450</v>
      </c>
      <c r="DM28" s="622"/>
      <c r="DN28" s="622"/>
      <c r="DO28" s="622"/>
      <c r="DP28" s="622"/>
      <c r="DQ28" s="622"/>
      <c r="DR28" s="622"/>
      <c r="DS28" s="622"/>
      <c r="DT28" s="622"/>
      <c r="DU28" s="622"/>
      <c r="DV28" s="623"/>
      <c r="DW28" s="626">
        <v>17.8</v>
      </c>
      <c r="DX28" s="655"/>
      <c r="DY28" s="655"/>
      <c r="DZ28" s="655"/>
      <c r="EA28" s="655"/>
      <c r="EB28" s="655"/>
      <c r="EC28" s="656"/>
    </row>
    <row r="29" spans="2:133" ht="11.25" customHeight="1" x14ac:dyDescent="0.15">
      <c r="B29" s="618" t="s">
        <v>294</v>
      </c>
      <c r="C29" s="619"/>
      <c r="D29" s="619"/>
      <c r="E29" s="619"/>
      <c r="F29" s="619"/>
      <c r="G29" s="619"/>
      <c r="H29" s="619"/>
      <c r="I29" s="619"/>
      <c r="J29" s="619"/>
      <c r="K29" s="619"/>
      <c r="L29" s="619"/>
      <c r="M29" s="619"/>
      <c r="N29" s="619"/>
      <c r="O29" s="619"/>
      <c r="P29" s="619"/>
      <c r="Q29" s="620"/>
      <c r="R29" s="621">
        <v>1728522</v>
      </c>
      <c r="S29" s="622"/>
      <c r="T29" s="622"/>
      <c r="U29" s="622"/>
      <c r="V29" s="622"/>
      <c r="W29" s="622"/>
      <c r="X29" s="622"/>
      <c r="Y29" s="623"/>
      <c r="Z29" s="624">
        <v>7.7</v>
      </c>
      <c r="AA29" s="624"/>
      <c r="AB29" s="624"/>
      <c r="AC29" s="624"/>
      <c r="AD29" s="625" t="s">
        <v>121</v>
      </c>
      <c r="AE29" s="625"/>
      <c r="AF29" s="625"/>
      <c r="AG29" s="625"/>
      <c r="AH29" s="625"/>
      <c r="AI29" s="625"/>
      <c r="AJ29" s="625"/>
      <c r="AK29" s="625"/>
      <c r="AL29" s="626" t="s">
        <v>121</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298</v>
      </c>
      <c r="CG29" s="637"/>
      <c r="CH29" s="637"/>
      <c r="CI29" s="637"/>
      <c r="CJ29" s="637"/>
      <c r="CK29" s="637"/>
      <c r="CL29" s="637"/>
      <c r="CM29" s="637"/>
      <c r="CN29" s="637"/>
      <c r="CO29" s="637"/>
      <c r="CP29" s="637"/>
      <c r="CQ29" s="638"/>
      <c r="CR29" s="621">
        <v>2404448</v>
      </c>
      <c r="CS29" s="657"/>
      <c r="CT29" s="657"/>
      <c r="CU29" s="657"/>
      <c r="CV29" s="657"/>
      <c r="CW29" s="657"/>
      <c r="CX29" s="657"/>
      <c r="CY29" s="658"/>
      <c r="CZ29" s="626">
        <v>11.3</v>
      </c>
      <c r="DA29" s="655"/>
      <c r="DB29" s="655"/>
      <c r="DC29" s="659"/>
      <c r="DD29" s="630">
        <v>2324448</v>
      </c>
      <c r="DE29" s="657"/>
      <c r="DF29" s="657"/>
      <c r="DG29" s="657"/>
      <c r="DH29" s="657"/>
      <c r="DI29" s="657"/>
      <c r="DJ29" s="657"/>
      <c r="DK29" s="658"/>
      <c r="DL29" s="630">
        <v>2324448</v>
      </c>
      <c r="DM29" s="657"/>
      <c r="DN29" s="657"/>
      <c r="DO29" s="657"/>
      <c r="DP29" s="657"/>
      <c r="DQ29" s="657"/>
      <c r="DR29" s="657"/>
      <c r="DS29" s="657"/>
      <c r="DT29" s="657"/>
      <c r="DU29" s="657"/>
      <c r="DV29" s="658"/>
      <c r="DW29" s="626">
        <v>17.8</v>
      </c>
      <c r="DX29" s="655"/>
      <c r="DY29" s="655"/>
      <c r="DZ29" s="655"/>
      <c r="EA29" s="655"/>
      <c r="EB29" s="655"/>
      <c r="EC29" s="656"/>
    </row>
    <row r="30" spans="2:133" ht="11.25" customHeight="1" x14ac:dyDescent="0.15">
      <c r="B30" s="618" t="s">
        <v>299</v>
      </c>
      <c r="C30" s="619"/>
      <c r="D30" s="619"/>
      <c r="E30" s="619"/>
      <c r="F30" s="619"/>
      <c r="G30" s="619"/>
      <c r="H30" s="619"/>
      <c r="I30" s="619"/>
      <c r="J30" s="619"/>
      <c r="K30" s="619"/>
      <c r="L30" s="619"/>
      <c r="M30" s="619"/>
      <c r="N30" s="619"/>
      <c r="O30" s="619"/>
      <c r="P30" s="619"/>
      <c r="Q30" s="620"/>
      <c r="R30" s="621">
        <v>33534</v>
      </c>
      <c r="S30" s="622"/>
      <c r="T30" s="622"/>
      <c r="U30" s="622"/>
      <c r="V30" s="622"/>
      <c r="W30" s="622"/>
      <c r="X30" s="622"/>
      <c r="Y30" s="623"/>
      <c r="Z30" s="624">
        <v>0.1</v>
      </c>
      <c r="AA30" s="624"/>
      <c r="AB30" s="624"/>
      <c r="AC30" s="624"/>
      <c r="AD30" s="625">
        <v>12117</v>
      </c>
      <c r="AE30" s="625"/>
      <c r="AF30" s="625"/>
      <c r="AG30" s="625"/>
      <c r="AH30" s="625"/>
      <c r="AI30" s="625"/>
      <c r="AJ30" s="625"/>
      <c r="AK30" s="625"/>
      <c r="AL30" s="626">
        <v>0.1</v>
      </c>
      <c r="AM30" s="627"/>
      <c r="AN30" s="627"/>
      <c r="AO30" s="628"/>
      <c r="AP30" s="669" t="s">
        <v>300</v>
      </c>
      <c r="AQ30" s="670"/>
      <c r="AR30" s="670"/>
      <c r="AS30" s="670"/>
      <c r="AT30" s="675" t="s">
        <v>301</v>
      </c>
      <c r="AU30" s="210"/>
      <c r="AV30" s="210"/>
      <c r="AW30" s="210"/>
      <c r="AX30" s="607" t="s">
        <v>178</v>
      </c>
      <c r="AY30" s="608"/>
      <c r="AZ30" s="608"/>
      <c r="BA30" s="608"/>
      <c r="BB30" s="608"/>
      <c r="BC30" s="608"/>
      <c r="BD30" s="608"/>
      <c r="BE30" s="608"/>
      <c r="BF30" s="609"/>
      <c r="BG30" s="681">
        <v>98.8</v>
      </c>
      <c r="BH30" s="682"/>
      <c r="BI30" s="682"/>
      <c r="BJ30" s="682"/>
      <c r="BK30" s="682"/>
      <c r="BL30" s="682"/>
      <c r="BM30" s="616">
        <v>94.7</v>
      </c>
      <c r="BN30" s="682"/>
      <c r="BO30" s="682"/>
      <c r="BP30" s="682"/>
      <c r="BQ30" s="683"/>
      <c r="BR30" s="681">
        <v>98.7</v>
      </c>
      <c r="BS30" s="682"/>
      <c r="BT30" s="682"/>
      <c r="BU30" s="682"/>
      <c r="BV30" s="682"/>
      <c r="BW30" s="682"/>
      <c r="BX30" s="616">
        <v>94.4</v>
      </c>
      <c r="BY30" s="682"/>
      <c r="BZ30" s="682"/>
      <c r="CA30" s="682"/>
      <c r="CB30" s="683"/>
      <c r="CD30" s="686"/>
      <c r="CE30" s="687"/>
      <c r="CF30" s="636" t="s">
        <v>302</v>
      </c>
      <c r="CG30" s="637"/>
      <c r="CH30" s="637"/>
      <c r="CI30" s="637"/>
      <c r="CJ30" s="637"/>
      <c r="CK30" s="637"/>
      <c r="CL30" s="637"/>
      <c r="CM30" s="637"/>
      <c r="CN30" s="637"/>
      <c r="CO30" s="637"/>
      <c r="CP30" s="637"/>
      <c r="CQ30" s="638"/>
      <c r="CR30" s="621">
        <v>2198754</v>
      </c>
      <c r="CS30" s="622"/>
      <c r="CT30" s="622"/>
      <c r="CU30" s="622"/>
      <c r="CV30" s="622"/>
      <c r="CW30" s="622"/>
      <c r="CX30" s="622"/>
      <c r="CY30" s="623"/>
      <c r="CZ30" s="626">
        <v>10.3</v>
      </c>
      <c r="DA30" s="655"/>
      <c r="DB30" s="655"/>
      <c r="DC30" s="659"/>
      <c r="DD30" s="630">
        <v>2118754</v>
      </c>
      <c r="DE30" s="622"/>
      <c r="DF30" s="622"/>
      <c r="DG30" s="622"/>
      <c r="DH30" s="622"/>
      <c r="DI30" s="622"/>
      <c r="DJ30" s="622"/>
      <c r="DK30" s="623"/>
      <c r="DL30" s="630">
        <v>2118754</v>
      </c>
      <c r="DM30" s="622"/>
      <c r="DN30" s="622"/>
      <c r="DO30" s="622"/>
      <c r="DP30" s="622"/>
      <c r="DQ30" s="622"/>
      <c r="DR30" s="622"/>
      <c r="DS30" s="622"/>
      <c r="DT30" s="622"/>
      <c r="DU30" s="622"/>
      <c r="DV30" s="623"/>
      <c r="DW30" s="626">
        <v>16.2</v>
      </c>
      <c r="DX30" s="655"/>
      <c r="DY30" s="655"/>
      <c r="DZ30" s="655"/>
      <c r="EA30" s="655"/>
      <c r="EB30" s="655"/>
      <c r="EC30" s="656"/>
    </row>
    <row r="31" spans="2:133" ht="11.25" customHeight="1" x14ac:dyDescent="0.15">
      <c r="B31" s="618" t="s">
        <v>303</v>
      </c>
      <c r="C31" s="619"/>
      <c r="D31" s="619"/>
      <c r="E31" s="619"/>
      <c r="F31" s="619"/>
      <c r="G31" s="619"/>
      <c r="H31" s="619"/>
      <c r="I31" s="619"/>
      <c r="J31" s="619"/>
      <c r="K31" s="619"/>
      <c r="L31" s="619"/>
      <c r="M31" s="619"/>
      <c r="N31" s="619"/>
      <c r="O31" s="619"/>
      <c r="P31" s="619"/>
      <c r="Q31" s="620"/>
      <c r="R31" s="621">
        <v>50475</v>
      </c>
      <c r="S31" s="622"/>
      <c r="T31" s="622"/>
      <c r="U31" s="622"/>
      <c r="V31" s="622"/>
      <c r="W31" s="622"/>
      <c r="X31" s="622"/>
      <c r="Y31" s="623"/>
      <c r="Z31" s="624">
        <v>0.2</v>
      </c>
      <c r="AA31" s="624"/>
      <c r="AB31" s="624"/>
      <c r="AC31" s="624"/>
      <c r="AD31" s="625" t="s">
        <v>121</v>
      </c>
      <c r="AE31" s="625"/>
      <c r="AF31" s="625"/>
      <c r="AG31" s="625"/>
      <c r="AH31" s="625"/>
      <c r="AI31" s="625"/>
      <c r="AJ31" s="625"/>
      <c r="AK31" s="625"/>
      <c r="AL31" s="626" t="s">
        <v>233</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99.3</v>
      </c>
      <c r="BH31" s="657"/>
      <c r="BI31" s="657"/>
      <c r="BJ31" s="657"/>
      <c r="BK31" s="657"/>
      <c r="BL31" s="657"/>
      <c r="BM31" s="627">
        <v>97.4</v>
      </c>
      <c r="BN31" s="679"/>
      <c r="BO31" s="679"/>
      <c r="BP31" s="679"/>
      <c r="BQ31" s="680"/>
      <c r="BR31" s="678">
        <v>99</v>
      </c>
      <c r="BS31" s="657"/>
      <c r="BT31" s="657"/>
      <c r="BU31" s="657"/>
      <c r="BV31" s="657"/>
      <c r="BW31" s="657"/>
      <c r="BX31" s="627">
        <v>97</v>
      </c>
      <c r="BY31" s="679"/>
      <c r="BZ31" s="679"/>
      <c r="CA31" s="679"/>
      <c r="CB31" s="680"/>
      <c r="CD31" s="686"/>
      <c r="CE31" s="687"/>
      <c r="CF31" s="636" t="s">
        <v>306</v>
      </c>
      <c r="CG31" s="637"/>
      <c r="CH31" s="637"/>
      <c r="CI31" s="637"/>
      <c r="CJ31" s="637"/>
      <c r="CK31" s="637"/>
      <c r="CL31" s="637"/>
      <c r="CM31" s="637"/>
      <c r="CN31" s="637"/>
      <c r="CO31" s="637"/>
      <c r="CP31" s="637"/>
      <c r="CQ31" s="638"/>
      <c r="CR31" s="621">
        <v>205694</v>
      </c>
      <c r="CS31" s="657"/>
      <c r="CT31" s="657"/>
      <c r="CU31" s="657"/>
      <c r="CV31" s="657"/>
      <c r="CW31" s="657"/>
      <c r="CX31" s="657"/>
      <c r="CY31" s="658"/>
      <c r="CZ31" s="626">
        <v>1</v>
      </c>
      <c r="DA31" s="655"/>
      <c r="DB31" s="655"/>
      <c r="DC31" s="659"/>
      <c r="DD31" s="630">
        <v>205694</v>
      </c>
      <c r="DE31" s="657"/>
      <c r="DF31" s="657"/>
      <c r="DG31" s="657"/>
      <c r="DH31" s="657"/>
      <c r="DI31" s="657"/>
      <c r="DJ31" s="657"/>
      <c r="DK31" s="658"/>
      <c r="DL31" s="630">
        <v>205694</v>
      </c>
      <c r="DM31" s="657"/>
      <c r="DN31" s="657"/>
      <c r="DO31" s="657"/>
      <c r="DP31" s="657"/>
      <c r="DQ31" s="657"/>
      <c r="DR31" s="657"/>
      <c r="DS31" s="657"/>
      <c r="DT31" s="657"/>
      <c r="DU31" s="657"/>
      <c r="DV31" s="658"/>
      <c r="DW31" s="626">
        <v>1.6</v>
      </c>
      <c r="DX31" s="655"/>
      <c r="DY31" s="655"/>
      <c r="DZ31" s="655"/>
      <c r="EA31" s="655"/>
      <c r="EB31" s="655"/>
      <c r="EC31" s="656"/>
    </row>
    <row r="32" spans="2:133" ht="11.25" customHeight="1" x14ac:dyDescent="0.15">
      <c r="B32" s="618" t="s">
        <v>307</v>
      </c>
      <c r="C32" s="619"/>
      <c r="D32" s="619"/>
      <c r="E32" s="619"/>
      <c r="F32" s="619"/>
      <c r="G32" s="619"/>
      <c r="H32" s="619"/>
      <c r="I32" s="619"/>
      <c r="J32" s="619"/>
      <c r="K32" s="619"/>
      <c r="L32" s="619"/>
      <c r="M32" s="619"/>
      <c r="N32" s="619"/>
      <c r="O32" s="619"/>
      <c r="P32" s="619"/>
      <c r="Q32" s="620"/>
      <c r="R32" s="621">
        <v>989123</v>
      </c>
      <c r="S32" s="622"/>
      <c r="T32" s="622"/>
      <c r="U32" s="622"/>
      <c r="V32" s="622"/>
      <c r="W32" s="622"/>
      <c r="X32" s="622"/>
      <c r="Y32" s="623"/>
      <c r="Z32" s="624">
        <v>4.4000000000000004</v>
      </c>
      <c r="AA32" s="624"/>
      <c r="AB32" s="624"/>
      <c r="AC32" s="624"/>
      <c r="AD32" s="625" t="s">
        <v>121</v>
      </c>
      <c r="AE32" s="625"/>
      <c r="AF32" s="625"/>
      <c r="AG32" s="625"/>
      <c r="AH32" s="625"/>
      <c r="AI32" s="625"/>
      <c r="AJ32" s="625"/>
      <c r="AK32" s="625"/>
      <c r="AL32" s="626" t="s">
        <v>121</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98.2</v>
      </c>
      <c r="BH32" s="691"/>
      <c r="BI32" s="691"/>
      <c r="BJ32" s="691"/>
      <c r="BK32" s="691"/>
      <c r="BL32" s="691"/>
      <c r="BM32" s="692">
        <v>91.4</v>
      </c>
      <c r="BN32" s="691"/>
      <c r="BO32" s="691"/>
      <c r="BP32" s="691"/>
      <c r="BQ32" s="693"/>
      <c r="BR32" s="690">
        <v>98.3</v>
      </c>
      <c r="BS32" s="691"/>
      <c r="BT32" s="691"/>
      <c r="BU32" s="691"/>
      <c r="BV32" s="691"/>
      <c r="BW32" s="691"/>
      <c r="BX32" s="692">
        <v>91.3</v>
      </c>
      <c r="BY32" s="691"/>
      <c r="BZ32" s="691"/>
      <c r="CA32" s="691"/>
      <c r="CB32" s="693"/>
      <c r="CD32" s="688"/>
      <c r="CE32" s="689"/>
      <c r="CF32" s="636" t="s">
        <v>309</v>
      </c>
      <c r="CG32" s="637"/>
      <c r="CH32" s="637"/>
      <c r="CI32" s="637"/>
      <c r="CJ32" s="637"/>
      <c r="CK32" s="637"/>
      <c r="CL32" s="637"/>
      <c r="CM32" s="637"/>
      <c r="CN32" s="637"/>
      <c r="CO32" s="637"/>
      <c r="CP32" s="637"/>
      <c r="CQ32" s="638"/>
      <c r="CR32" s="621">
        <v>2</v>
      </c>
      <c r="CS32" s="622"/>
      <c r="CT32" s="622"/>
      <c r="CU32" s="622"/>
      <c r="CV32" s="622"/>
      <c r="CW32" s="622"/>
      <c r="CX32" s="622"/>
      <c r="CY32" s="623"/>
      <c r="CZ32" s="626">
        <v>0</v>
      </c>
      <c r="DA32" s="655"/>
      <c r="DB32" s="655"/>
      <c r="DC32" s="659"/>
      <c r="DD32" s="630">
        <v>2</v>
      </c>
      <c r="DE32" s="622"/>
      <c r="DF32" s="622"/>
      <c r="DG32" s="622"/>
      <c r="DH32" s="622"/>
      <c r="DI32" s="622"/>
      <c r="DJ32" s="622"/>
      <c r="DK32" s="623"/>
      <c r="DL32" s="630">
        <v>2</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310</v>
      </c>
      <c r="C33" s="619"/>
      <c r="D33" s="619"/>
      <c r="E33" s="619"/>
      <c r="F33" s="619"/>
      <c r="G33" s="619"/>
      <c r="H33" s="619"/>
      <c r="I33" s="619"/>
      <c r="J33" s="619"/>
      <c r="K33" s="619"/>
      <c r="L33" s="619"/>
      <c r="M33" s="619"/>
      <c r="N33" s="619"/>
      <c r="O33" s="619"/>
      <c r="P33" s="619"/>
      <c r="Q33" s="620"/>
      <c r="R33" s="621">
        <v>922230</v>
      </c>
      <c r="S33" s="622"/>
      <c r="T33" s="622"/>
      <c r="U33" s="622"/>
      <c r="V33" s="622"/>
      <c r="W33" s="622"/>
      <c r="X33" s="622"/>
      <c r="Y33" s="623"/>
      <c r="Z33" s="624">
        <v>4.0999999999999996</v>
      </c>
      <c r="AA33" s="624"/>
      <c r="AB33" s="624"/>
      <c r="AC33" s="624"/>
      <c r="AD33" s="625" t="s">
        <v>233</v>
      </c>
      <c r="AE33" s="625"/>
      <c r="AF33" s="625"/>
      <c r="AG33" s="625"/>
      <c r="AH33" s="625"/>
      <c r="AI33" s="625"/>
      <c r="AJ33" s="625"/>
      <c r="AK33" s="625"/>
      <c r="AL33" s="626" t="s">
        <v>233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8531994</v>
      </c>
      <c r="CS33" s="657"/>
      <c r="CT33" s="657"/>
      <c r="CU33" s="657"/>
      <c r="CV33" s="657"/>
      <c r="CW33" s="657"/>
      <c r="CX33" s="657"/>
      <c r="CY33" s="658"/>
      <c r="CZ33" s="626">
        <v>40</v>
      </c>
      <c r="DA33" s="655"/>
      <c r="DB33" s="655"/>
      <c r="DC33" s="659"/>
      <c r="DD33" s="630">
        <v>6233933</v>
      </c>
      <c r="DE33" s="657"/>
      <c r="DF33" s="657"/>
      <c r="DG33" s="657"/>
      <c r="DH33" s="657"/>
      <c r="DI33" s="657"/>
      <c r="DJ33" s="657"/>
      <c r="DK33" s="658"/>
      <c r="DL33" s="630">
        <v>4915387</v>
      </c>
      <c r="DM33" s="657"/>
      <c r="DN33" s="657"/>
      <c r="DO33" s="657"/>
      <c r="DP33" s="657"/>
      <c r="DQ33" s="657"/>
      <c r="DR33" s="657"/>
      <c r="DS33" s="657"/>
      <c r="DT33" s="657"/>
      <c r="DU33" s="657"/>
      <c r="DV33" s="658"/>
      <c r="DW33" s="626">
        <v>37.700000000000003</v>
      </c>
      <c r="DX33" s="655"/>
      <c r="DY33" s="655"/>
      <c r="DZ33" s="655"/>
      <c r="EA33" s="655"/>
      <c r="EB33" s="655"/>
      <c r="EC33" s="656"/>
    </row>
    <row r="34" spans="2:133" ht="11.25" customHeight="1" x14ac:dyDescent="0.15">
      <c r="B34" s="618" t="s">
        <v>312</v>
      </c>
      <c r="C34" s="619"/>
      <c r="D34" s="619"/>
      <c r="E34" s="619"/>
      <c r="F34" s="619"/>
      <c r="G34" s="619"/>
      <c r="H34" s="619"/>
      <c r="I34" s="619"/>
      <c r="J34" s="619"/>
      <c r="K34" s="619"/>
      <c r="L34" s="619"/>
      <c r="M34" s="619"/>
      <c r="N34" s="619"/>
      <c r="O34" s="619"/>
      <c r="P34" s="619"/>
      <c r="Q34" s="620"/>
      <c r="R34" s="621">
        <v>507871</v>
      </c>
      <c r="S34" s="622"/>
      <c r="T34" s="622"/>
      <c r="U34" s="622"/>
      <c r="V34" s="622"/>
      <c r="W34" s="622"/>
      <c r="X34" s="622"/>
      <c r="Y34" s="623"/>
      <c r="Z34" s="624">
        <v>2.2999999999999998</v>
      </c>
      <c r="AA34" s="624"/>
      <c r="AB34" s="624"/>
      <c r="AC34" s="624"/>
      <c r="AD34" s="625">
        <v>89</v>
      </c>
      <c r="AE34" s="625"/>
      <c r="AF34" s="625"/>
      <c r="AG34" s="625"/>
      <c r="AH34" s="625"/>
      <c r="AI34" s="625"/>
      <c r="AJ34" s="625"/>
      <c r="AK34" s="625"/>
      <c r="AL34" s="626">
        <v>0</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2707171</v>
      </c>
      <c r="CS34" s="622"/>
      <c r="CT34" s="622"/>
      <c r="CU34" s="622"/>
      <c r="CV34" s="622"/>
      <c r="CW34" s="622"/>
      <c r="CX34" s="622"/>
      <c r="CY34" s="623"/>
      <c r="CZ34" s="626">
        <v>12.7</v>
      </c>
      <c r="DA34" s="655"/>
      <c r="DB34" s="655"/>
      <c r="DC34" s="659"/>
      <c r="DD34" s="630">
        <v>1885922</v>
      </c>
      <c r="DE34" s="622"/>
      <c r="DF34" s="622"/>
      <c r="DG34" s="622"/>
      <c r="DH34" s="622"/>
      <c r="DI34" s="622"/>
      <c r="DJ34" s="622"/>
      <c r="DK34" s="623"/>
      <c r="DL34" s="630">
        <v>1750274</v>
      </c>
      <c r="DM34" s="622"/>
      <c r="DN34" s="622"/>
      <c r="DO34" s="622"/>
      <c r="DP34" s="622"/>
      <c r="DQ34" s="622"/>
      <c r="DR34" s="622"/>
      <c r="DS34" s="622"/>
      <c r="DT34" s="622"/>
      <c r="DU34" s="622"/>
      <c r="DV34" s="623"/>
      <c r="DW34" s="626">
        <v>13.4</v>
      </c>
      <c r="DX34" s="655"/>
      <c r="DY34" s="655"/>
      <c r="DZ34" s="655"/>
      <c r="EA34" s="655"/>
      <c r="EB34" s="655"/>
      <c r="EC34" s="656"/>
    </row>
    <row r="35" spans="2:133" ht="11.25" customHeight="1" x14ac:dyDescent="0.15">
      <c r="B35" s="618" t="s">
        <v>316</v>
      </c>
      <c r="C35" s="619"/>
      <c r="D35" s="619"/>
      <c r="E35" s="619"/>
      <c r="F35" s="619"/>
      <c r="G35" s="619"/>
      <c r="H35" s="619"/>
      <c r="I35" s="619"/>
      <c r="J35" s="619"/>
      <c r="K35" s="619"/>
      <c r="L35" s="619"/>
      <c r="M35" s="619"/>
      <c r="N35" s="619"/>
      <c r="O35" s="619"/>
      <c r="P35" s="619"/>
      <c r="Q35" s="620"/>
      <c r="R35" s="621">
        <v>1885303</v>
      </c>
      <c r="S35" s="622"/>
      <c r="T35" s="622"/>
      <c r="U35" s="622"/>
      <c r="V35" s="622"/>
      <c r="W35" s="622"/>
      <c r="X35" s="622"/>
      <c r="Y35" s="623"/>
      <c r="Z35" s="624">
        <v>8.4</v>
      </c>
      <c r="AA35" s="624"/>
      <c r="AB35" s="624"/>
      <c r="AC35" s="624"/>
      <c r="AD35" s="625" t="s">
        <v>233</v>
      </c>
      <c r="AE35" s="625"/>
      <c r="AF35" s="625"/>
      <c r="AG35" s="625"/>
      <c r="AH35" s="625"/>
      <c r="AI35" s="625"/>
      <c r="AJ35" s="625"/>
      <c r="AK35" s="625"/>
      <c r="AL35" s="626" t="s">
        <v>121</v>
      </c>
      <c r="AM35" s="627"/>
      <c r="AN35" s="627"/>
      <c r="AO35" s="628"/>
      <c r="AP35" s="214"/>
      <c r="AQ35" s="694" t="s">
        <v>317</v>
      </c>
      <c r="AR35" s="695"/>
      <c r="AS35" s="695"/>
      <c r="AT35" s="695"/>
      <c r="AU35" s="695"/>
      <c r="AV35" s="695"/>
      <c r="AW35" s="695"/>
      <c r="AX35" s="695"/>
      <c r="AY35" s="696"/>
      <c r="AZ35" s="610">
        <v>3360312</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67887</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509883</v>
      </c>
      <c r="CS35" s="657"/>
      <c r="CT35" s="657"/>
      <c r="CU35" s="657"/>
      <c r="CV35" s="657"/>
      <c r="CW35" s="657"/>
      <c r="CX35" s="657"/>
      <c r="CY35" s="658"/>
      <c r="CZ35" s="626">
        <v>2.4</v>
      </c>
      <c r="DA35" s="655"/>
      <c r="DB35" s="655"/>
      <c r="DC35" s="659"/>
      <c r="DD35" s="630">
        <v>402915</v>
      </c>
      <c r="DE35" s="657"/>
      <c r="DF35" s="657"/>
      <c r="DG35" s="657"/>
      <c r="DH35" s="657"/>
      <c r="DI35" s="657"/>
      <c r="DJ35" s="657"/>
      <c r="DK35" s="658"/>
      <c r="DL35" s="630">
        <v>327902</v>
      </c>
      <c r="DM35" s="657"/>
      <c r="DN35" s="657"/>
      <c r="DO35" s="657"/>
      <c r="DP35" s="657"/>
      <c r="DQ35" s="657"/>
      <c r="DR35" s="657"/>
      <c r="DS35" s="657"/>
      <c r="DT35" s="657"/>
      <c r="DU35" s="657"/>
      <c r="DV35" s="658"/>
      <c r="DW35" s="626">
        <v>2.5</v>
      </c>
      <c r="DX35" s="655"/>
      <c r="DY35" s="655"/>
      <c r="DZ35" s="655"/>
      <c r="EA35" s="655"/>
      <c r="EB35" s="655"/>
      <c r="EC35" s="656"/>
    </row>
    <row r="36" spans="2:133" ht="11.25" customHeight="1" x14ac:dyDescent="0.15">
      <c r="B36" s="618" t="s">
        <v>320</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233</v>
      </c>
      <c r="AA36" s="624"/>
      <c r="AB36" s="624"/>
      <c r="AC36" s="624"/>
      <c r="AD36" s="625" t="s">
        <v>121</v>
      </c>
      <c r="AE36" s="625"/>
      <c r="AF36" s="625"/>
      <c r="AG36" s="625"/>
      <c r="AH36" s="625"/>
      <c r="AI36" s="625"/>
      <c r="AJ36" s="625"/>
      <c r="AK36" s="625"/>
      <c r="AL36" s="626" t="s">
        <v>121</v>
      </c>
      <c r="AM36" s="627"/>
      <c r="AN36" s="627"/>
      <c r="AO36" s="628"/>
      <c r="AQ36" s="698" t="s">
        <v>321</v>
      </c>
      <c r="AR36" s="699"/>
      <c r="AS36" s="699"/>
      <c r="AT36" s="699"/>
      <c r="AU36" s="699"/>
      <c r="AV36" s="699"/>
      <c r="AW36" s="699"/>
      <c r="AX36" s="699"/>
      <c r="AY36" s="700"/>
      <c r="AZ36" s="621">
        <v>1031610</v>
      </c>
      <c r="BA36" s="622"/>
      <c r="BB36" s="622"/>
      <c r="BC36" s="622"/>
      <c r="BD36" s="657"/>
      <c r="BE36" s="657"/>
      <c r="BF36" s="680"/>
      <c r="BG36" s="636" t="s">
        <v>322</v>
      </c>
      <c r="BH36" s="637"/>
      <c r="BI36" s="637"/>
      <c r="BJ36" s="637"/>
      <c r="BK36" s="637"/>
      <c r="BL36" s="637"/>
      <c r="BM36" s="637"/>
      <c r="BN36" s="637"/>
      <c r="BO36" s="637"/>
      <c r="BP36" s="637"/>
      <c r="BQ36" s="637"/>
      <c r="BR36" s="637"/>
      <c r="BS36" s="637"/>
      <c r="BT36" s="637"/>
      <c r="BU36" s="638"/>
      <c r="BV36" s="621">
        <v>26044</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1465644</v>
      </c>
      <c r="CS36" s="622"/>
      <c r="CT36" s="622"/>
      <c r="CU36" s="622"/>
      <c r="CV36" s="622"/>
      <c r="CW36" s="622"/>
      <c r="CX36" s="622"/>
      <c r="CY36" s="623"/>
      <c r="CZ36" s="626">
        <v>6.9</v>
      </c>
      <c r="DA36" s="655"/>
      <c r="DB36" s="655"/>
      <c r="DC36" s="659"/>
      <c r="DD36" s="630">
        <v>1044680</v>
      </c>
      <c r="DE36" s="622"/>
      <c r="DF36" s="622"/>
      <c r="DG36" s="622"/>
      <c r="DH36" s="622"/>
      <c r="DI36" s="622"/>
      <c r="DJ36" s="622"/>
      <c r="DK36" s="623"/>
      <c r="DL36" s="630">
        <v>727982</v>
      </c>
      <c r="DM36" s="622"/>
      <c r="DN36" s="622"/>
      <c r="DO36" s="622"/>
      <c r="DP36" s="622"/>
      <c r="DQ36" s="622"/>
      <c r="DR36" s="622"/>
      <c r="DS36" s="622"/>
      <c r="DT36" s="622"/>
      <c r="DU36" s="622"/>
      <c r="DV36" s="623"/>
      <c r="DW36" s="626">
        <v>5.6</v>
      </c>
      <c r="DX36" s="655"/>
      <c r="DY36" s="655"/>
      <c r="DZ36" s="655"/>
      <c r="EA36" s="655"/>
      <c r="EB36" s="655"/>
      <c r="EC36" s="656"/>
    </row>
    <row r="37" spans="2:133" ht="11.25" customHeight="1" x14ac:dyDescent="0.15">
      <c r="B37" s="618" t="s">
        <v>324</v>
      </c>
      <c r="C37" s="619"/>
      <c r="D37" s="619"/>
      <c r="E37" s="619"/>
      <c r="F37" s="619"/>
      <c r="G37" s="619"/>
      <c r="H37" s="619"/>
      <c r="I37" s="619"/>
      <c r="J37" s="619"/>
      <c r="K37" s="619"/>
      <c r="L37" s="619"/>
      <c r="M37" s="619"/>
      <c r="N37" s="619"/>
      <c r="O37" s="619"/>
      <c r="P37" s="619"/>
      <c r="Q37" s="620"/>
      <c r="R37" s="621">
        <v>604503</v>
      </c>
      <c r="S37" s="622"/>
      <c r="T37" s="622"/>
      <c r="U37" s="622"/>
      <c r="V37" s="622"/>
      <c r="W37" s="622"/>
      <c r="X37" s="622"/>
      <c r="Y37" s="623"/>
      <c r="Z37" s="624">
        <v>2.7</v>
      </c>
      <c r="AA37" s="624"/>
      <c r="AB37" s="624"/>
      <c r="AC37" s="624"/>
      <c r="AD37" s="625" t="s">
        <v>130</v>
      </c>
      <c r="AE37" s="625"/>
      <c r="AF37" s="625"/>
      <c r="AG37" s="625"/>
      <c r="AH37" s="625"/>
      <c r="AI37" s="625"/>
      <c r="AJ37" s="625"/>
      <c r="AK37" s="625"/>
      <c r="AL37" s="626" t="s">
        <v>233</v>
      </c>
      <c r="AM37" s="627"/>
      <c r="AN37" s="627"/>
      <c r="AO37" s="628"/>
      <c r="AQ37" s="698" t="s">
        <v>325</v>
      </c>
      <c r="AR37" s="699"/>
      <c r="AS37" s="699"/>
      <c r="AT37" s="699"/>
      <c r="AU37" s="699"/>
      <c r="AV37" s="699"/>
      <c r="AW37" s="699"/>
      <c r="AX37" s="699"/>
      <c r="AY37" s="700"/>
      <c r="AZ37" s="621">
        <v>555326</v>
      </c>
      <c r="BA37" s="622"/>
      <c r="BB37" s="622"/>
      <c r="BC37" s="622"/>
      <c r="BD37" s="657"/>
      <c r="BE37" s="657"/>
      <c r="BF37" s="680"/>
      <c r="BG37" s="636" t="s">
        <v>326</v>
      </c>
      <c r="BH37" s="637"/>
      <c r="BI37" s="637"/>
      <c r="BJ37" s="637"/>
      <c r="BK37" s="637"/>
      <c r="BL37" s="637"/>
      <c r="BM37" s="637"/>
      <c r="BN37" s="637"/>
      <c r="BO37" s="637"/>
      <c r="BP37" s="637"/>
      <c r="BQ37" s="637"/>
      <c r="BR37" s="637"/>
      <c r="BS37" s="637"/>
      <c r="BT37" s="637"/>
      <c r="BU37" s="638"/>
      <c r="BV37" s="621">
        <v>5709</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326180</v>
      </c>
      <c r="CS37" s="657"/>
      <c r="CT37" s="657"/>
      <c r="CU37" s="657"/>
      <c r="CV37" s="657"/>
      <c r="CW37" s="657"/>
      <c r="CX37" s="657"/>
      <c r="CY37" s="658"/>
      <c r="CZ37" s="626">
        <v>1.5</v>
      </c>
      <c r="DA37" s="655"/>
      <c r="DB37" s="655"/>
      <c r="DC37" s="659"/>
      <c r="DD37" s="630">
        <v>326180</v>
      </c>
      <c r="DE37" s="657"/>
      <c r="DF37" s="657"/>
      <c r="DG37" s="657"/>
      <c r="DH37" s="657"/>
      <c r="DI37" s="657"/>
      <c r="DJ37" s="657"/>
      <c r="DK37" s="658"/>
      <c r="DL37" s="630">
        <v>299136</v>
      </c>
      <c r="DM37" s="657"/>
      <c r="DN37" s="657"/>
      <c r="DO37" s="657"/>
      <c r="DP37" s="657"/>
      <c r="DQ37" s="657"/>
      <c r="DR37" s="657"/>
      <c r="DS37" s="657"/>
      <c r="DT37" s="657"/>
      <c r="DU37" s="657"/>
      <c r="DV37" s="658"/>
      <c r="DW37" s="626">
        <v>2.2999999999999998</v>
      </c>
      <c r="DX37" s="655"/>
      <c r="DY37" s="655"/>
      <c r="DZ37" s="655"/>
      <c r="EA37" s="655"/>
      <c r="EB37" s="655"/>
      <c r="EC37" s="656"/>
    </row>
    <row r="38" spans="2:133" ht="11.25" customHeight="1" x14ac:dyDescent="0.15">
      <c r="B38" s="666" t="s">
        <v>328</v>
      </c>
      <c r="C38" s="667"/>
      <c r="D38" s="667"/>
      <c r="E38" s="667"/>
      <c r="F38" s="667"/>
      <c r="G38" s="667"/>
      <c r="H38" s="667"/>
      <c r="I38" s="667"/>
      <c r="J38" s="667"/>
      <c r="K38" s="667"/>
      <c r="L38" s="667"/>
      <c r="M38" s="667"/>
      <c r="N38" s="667"/>
      <c r="O38" s="667"/>
      <c r="P38" s="667"/>
      <c r="Q38" s="668"/>
      <c r="R38" s="701">
        <v>22530209</v>
      </c>
      <c r="S38" s="702"/>
      <c r="T38" s="702"/>
      <c r="U38" s="702"/>
      <c r="V38" s="702"/>
      <c r="W38" s="702"/>
      <c r="X38" s="702"/>
      <c r="Y38" s="703"/>
      <c r="Z38" s="704">
        <v>100</v>
      </c>
      <c r="AA38" s="704"/>
      <c r="AB38" s="704"/>
      <c r="AC38" s="704"/>
      <c r="AD38" s="705">
        <v>12442885</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31826</v>
      </c>
      <c r="BA38" s="622"/>
      <c r="BB38" s="622"/>
      <c r="BC38" s="622"/>
      <c r="BD38" s="657"/>
      <c r="BE38" s="657"/>
      <c r="BF38" s="680"/>
      <c r="BG38" s="636" t="s">
        <v>330</v>
      </c>
      <c r="BH38" s="637"/>
      <c r="BI38" s="637"/>
      <c r="BJ38" s="637"/>
      <c r="BK38" s="637"/>
      <c r="BL38" s="637"/>
      <c r="BM38" s="637"/>
      <c r="BN38" s="637"/>
      <c r="BO38" s="637"/>
      <c r="BP38" s="637"/>
      <c r="BQ38" s="637"/>
      <c r="BR38" s="637"/>
      <c r="BS38" s="637"/>
      <c r="BT38" s="637"/>
      <c r="BU38" s="638"/>
      <c r="BV38" s="621">
        <v>9756</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2787442</v>
      </c>
      <c r="CS38" s="622"/>
      <c r="CT38" s="622"/>
      <c r="CU38" s="622"/>
      <c r="CV38" s="622"/>
      <c r="CW38" s="622"/>
      <c r="CX38" s="622"/>
      <c r="CY38" s="623"/>
      <c r="CZ38" s="626">
        <v>13.1</v>
      </c>
      <c r="DA38" s="655"/>
      <c r="DB38" s="655"/>
      <c r="DC38" s="659"/>
      <c r="DD38" s="630">
        <v>2506560</v>
      </c>
      <c r="DE38" s="622"/>
      <c r="DF38" s="622"/>
      <c r="DG38" s="622"/>
      <c r="DH38" s="622"/>
      <c r="DI38" s="622"/>
      <c r="DJ38" s="622"/>
      <c r="DK38" s="623"/>
      <c r="DL38" s="630">
        <v>2109229</v>
      </c>
      <c r="DM38" s="622"/>
      <c r="DN38" s="622"/>
      <c r="DO38" s="622"/>
      <c r="DP38" s="622"/>
      <c r="DQ38" s="622"/>
      <c r="DR38" s="622"/>
      <c r="DS38" s="622"/>
      <c r="DT38" s="622"/>
      <c r="DU38" s="622"/>
      <c r="DV38" s="623"/>
      <c r="DW38" s="626">
        <v>16.2</v>
      </c>
      <c r="DX38" s="655"/>
      <c r="DY38" s="655"/>
      <c r="DZ38" s="655"/>
      <c r="EA38" s="655"/>
      <c r="EB38" s="655"/>
      <c r="EC38" s="656"/>
    </row>
    <row r="39" spans="2:133" ht="11.25" customHeight="1" x14ac:dyDescent="0.15">
      <c r="AQ39" s="698" t="s">
        <v>332</v>
      </c>
      <c r="AR39" s="699"/>
      <c r="AS39" s="699"/>
      <c r="AT39" s="699"/>
      <c r="AU39" s="699"/>
      <c r="AV39" s="699"/>
      <c r="AW39" s="699"/>
      <c r="AX39" s="699"/>
      <c r="AY39" s="700"/>
      <c r="AZ39" s="621">
        <v>17544</v>
      </c>
      <c r="BA39" s="622"/>
      <c r="BB39" s="622"/>
      <c r="BC39" s="622"/>
      <c r="BD39" s="657"/>
      <c r="BE39" s="657"/>
      <c r="BF39" s="680"/>
      <c r="BG39" s="712" t="s">
        <v>333</v>
      </c>
      <c r="BH39" s="713"/>
      <c r="BI39" s="713"/>
      <c r="BJ39" s="713"/>
      <c r="BK39" s="713"/>
      <c r="BL39" s="215"/>
      <c r="BM39" s="637" t="s">
        <v>334</v>
      </c>
      <c r="BN39" s="637"/>
      <c r="BO39" s="637"/>
      <c r="BP39" s="637"/>
      <c r="BQ39" s="637"/>
      <c r="BR39" s="637"/>
      <c r="BS39" s="637"/>
      <c r="BT39" s="637"/>
      <c r="BU39" s="638"/>
      <c r="BV39" s="621">
        <v>92</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439542</v>
      </c>
      <c r="CS39" s="657"/>
      <c r="CT39" s="657"/>
      <c r="CU39" s="657"/>
      <c r="CV39" s="657"/>
      <c r="CW39" s="657"/>
      <c r="CX39" s="657"/>
      <c r="CY39" s="658"/>
      <c r="CZ39" s="626">
        <v>2.1</v>
      </c>
      <c r="DA39" s="655"/>
      <c r="DB39" s="655"/>
      <c r="DC39" s="659"/>
      <c r="DD39" s="630">
        <v>393456</v>
      </c>
      <c r="DE39" s="657"/>
      <c r="DF39" s="657"/>
      <c r="DG39" s="657"/>
      <c r="DH39" s="657"/>
      <c r="DI39" s="657"/>
      <c r="DJ39" s="657"/>
      <c r="DK39" s="658"/>
      <c r="DL39" s="630" t="s">
        <v>130</v>
      </c>
      <c r="DM39" s="657"/>
      <c r="DN39" s="657"/>
      <c r="DO39" s="657"/>
      <c r="DP39" s="657"/>
      <c r="DQ39" s="657"/>
      <c r="DR39" s="657"/>
      <c r="DS39" s="657"/>
      <c r="DT39" s="657"/>
      <c r="DU39" s="657"/>
      <c r="DV39" s="658"/>
      <c r="DW39" s="626" t="s">
        <v>233</v>
      </c>
      <c r="DX39" s="655"/>
      <c r="DY39" s="655"/>
      <c r="DZ39" s="655"/>
      <c r="EA39" s="655"/>
      <c r="EB39" s="655"/>
      <c r="EC39" s="656"/>
    </row>
    <row r="40" spans="2:133" ht="11.25" customHeight="1" x14ac:dyDescent="0.15">
      <c r="AQ40" s="698" t="s">
        <v>336</v>
      </c>
      <c r="AR40" s="699"/>
      <c r="AS40" s="699"/>
      <c r="AT40" s="699"/>
      <c r="AU40" s="699"/>
      <c r="AV40" s="699"/>
      <c r="AW40" s="699"/>
      <c r="AX40" s="699"/>
      <c r="AY40" s="700"/>
      <c r="AZ40" s="621">
        <v>366694</v>
      </c>
      <c r="BA40" s="622"/>
      <c r="BB40" s="622"/>
      <c r="BC40" s="622"/>
      <c r="BD40" s="657"/>
      <c r="BE40" s="657"/>
      <c r="BF40" s="680"/>
      <c r="BG40" s="712"/>
      <c r="BH40" s="713"/>
      <c r="BI40" s="713"/>
      <c r="BJ40" s="713"/>
      <c r="BK40" s="713"/>
      <c r="BL40" s="215"/>
      <c r="BM40" s="637" t="s">
        <v>337</v>
      </c>
      <c r="BN40" s="637"/>
      <c r="BO40" s="637"/>
      <c r="BP40" s="637"/>
      <c r="BQ40" s="637"/>
      <c r="BR40" s="637"/>
      <c r="BS40" s="637"/>
      <c r="BT40" s="637"/>
      <c r="BU40" s="638"/>
      <c r="BV40" s="621">
        <v>103</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622312</v>
      </c>
      <c r="CS40" s="622"/>
      <c r="CT40" s="622"/>
      <c r="CU40" s="622"/>
      <c r="CV40" s="622"/>
      <c r="CW40" s="622"/>
      <c r="CX40" s="622"/>
      <c r="CY40" s="623"/>
      <c r="CZ40" s="626">
        <v>2.9</v>
      </c>
      <c r="DA40" s="655"/>
      <c r="DB40" s="655"/>
      <c r="DC40" s="659"/>
      <c r="DD40" s="630">
        <v>400</v>
      </c>
      <c r="DE40" s="622"/>
      <c r="DF40" s="622"/>
      <c r="DG40" s="622"/>
      <c r="DH40" s="622"/>
      <c r="DI40" s="622"/>
      <c r="DJ40" s="622"/>
      <c r="DK40" s="623"/>
      <c r="DL40" s="630" t="s">
        <v>121</v>
      </c>
      <c r="DM40" s="622"/>
      <c r="DN40" s="622"/>
      <c r="DO40" s="622"/>
      <c r="DP40" s="622"/>
      <c r="DQ40" s="622"/>
      <c r="DR40" s="622"/>
      <c r="DS40" s="622"/>
      <c r="DT40" s="622"/>
      <c r="DU40" s="622"/>
      <c r="DV40" s="623"/>
      <c r="DW40" s="626" t="s">
        <v>130</v>
      </c>
      <c r="DX40" s="655"/>
      <c r="DY40" s="655"/>
      <c r="DZ40" s="655"/>
      <c r="EA40" s="655"/>
      <c r="EB40" s="655"/>
      <c r="EC40" s="656"/>
    </row>
    <row r="41" spans="2:133" ht="11.25" customHeight="1" x14ac:dyDescent="0.15">
      <c r="AQ41" s="708" t="s">
        <v>339</v>
      </c>
      <c r="AR41" s="709"/>
      <c r="AS41" s="709"/>
      <c r="AT41" s="709"/>
      <c r="AU41" s="709"/>
      <c r="AV41" s="709"/>
      <c r="AW41" s="709"/>
      <c r="AX41" s="709"/>
      <c r="AY41" s="710"/>
      <c r="AZ41" s="701">
        <v>1357312</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301</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233</v>
      </c>
      <c r="CS41" s="657"/>
      <c r="CT41" s="657"/>
      <c r="CU41" s="657"/>
      <c r="CV41" s="657"/>
      <c r="CW41" s="657"/>
      <c r="CX41" s="657"/>
      <c r="CY41" s="658"/>
      <c r="CZ41" s="626" t="s">
        <v>130</v>
      </c>
      <c r="DA41" s="655"/>
      <c r="DB41" s="655"/>
      <c r="DC41" s="659"/>
      <c r="DD41" s="630" t="s">
        <v>130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3106776</v>
      </c>
      <c r="CS42" s="622"/>
      <c r="CT42" s="622"/>
      <c r="CU42" s="622"/>
      <c r="CV42" s="622"/>
      <c r="CW42" s="622"/>
      <c r="CX42" s="622"/>
      <c r="CY42" s="623"/>
      <c r="CZ42" s="626">
        <v>14.6</v>
      </c>
      <c r="DA42" s="627"/>
      <c r="DB42" s="627"/>
      <c r="DC42" s="722"/>
      <c r="DD42" s="630">
        <v>787769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54325</v>
      </c>
      <c r="CS43" s="657"/>
      <c r="CT43" s="657"/>
      <c r="CU43" s="657"/>
      <c r="CV43" s="657"/>
      <c r="CW43" s="657"/>
      <c r="CX43" s="657"/>
      <c r="CY43" s="658"/>
      <c r="CZ43" s="626">
        <v>0.3</v>
      </c>
      <c r="DA43" s="655"/>
      <c r="DB43" s="655"/>
      <c r="DC43" s="659"/>
      <c r="DD43" s="630">
        <v>54325</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346</v>
      </c>
      <c r="CD44" s="733" t="s">
        <v>297</v>
      </c>
      <c r="CE44" s="734"/>
      <c r="CF44" s="618" t="s">
        <v>347</v>
      </c>
      <c r="CG44" s="619"/>
      <c r="CH44" s="619"/>
      <c r="CI44" s="619"/>
      <c r="CJ44" s="619"/>
      <c r="CK44" s="619"/>
      <c r="CL44" s="619"/>
      <c r="CM44" s="619"/>
      <c r="CN44" s="619"/>
      <c r="CO44" s="619"/>
      <c r="CP44" s="619"/>
      <c r="CQ44" s="620"/>
      <c r="CR44" s="621">
        <v>3106776</v>
      </c>
      <c r="CS44" s="622"/>
      <c r="CT44" s="622"/>
      <c r="CU44" s="622"/>
      <c r="CV44" s="622"/>
      <c r="CW44" s="622"/>
      <c r="CX44" s="622"/>
      <c r="CY44" s="623"/>
      <c r="CZ44" s="626">
        <v>14.6</v>
      </c>
      <c r="DA44" s="627"/>
      <c r="DB44" s="627"/>
      <c r="DC44" s="722"/>
      <c r="DD44" s="630">
        <v>787769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348</v>
      </c>
      <c r="CG45" s="619"/>
      <c r="CH45" s="619"/>
      <c r="CI45" s="619"/>
      <c r="CJ45" s="619"/>
      <c r="CK45" s="619"/>
      <c r="CL45" s="619"/>
      <c r="CM45" s="619"/>
      <c r="CN45" s="619"/>
      <c r="CO45" s="619"/>
      <c r="CP45" s="619"/>
      <c r="CQ45" s="620"/>
      <c r="CR45" s="621">
        <v>1564439</v>
      </c>
      <c r="CS45" s="657"/>
      <c r="CT45" s="657"/>
      <c r="CU45" s="657"/>
      <c r="CV45" s="657"/>
      <c r="CW45" s="657"/>
      <c r="CX45" s="657"/>
      <c r="CY45" s="658"/>
      <c r="CZ45" s="626">
        <v>7.3</v>
      </c>
      <c r="DA45" s="655"/>
      <c r="DB45" s="655"/>
      <c r="DC45" s="659"/>
      <c r="DD45" s="630">
        <v>238718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349</v>
      </c>
      <c r="CG46" s="619"/>
      <c r="CH46" s="619"/>
      <c r="CI46" s="619"/>
      <c r="CJ46" s="619"/>
      <c r="CK46" s="619"/>
      <c r="CL46" s="619"/>
      <c r="CM46" s="619"/>
      <c r="CN46" s="619"/>
      <c r="CO46" s="619"/>
      <c r="CP46" s="619"/>
      <c r="CQ46" s="620"/>
      <c r="CR46" s="621">
        <v>1340861</v>
      </c>
      <c r="CS46" s="622"/>
      <c r="CT46" s="622"/>
      <c r="CU46" s="622"/>
      <c r="CV46" s="622"/>
      <c r="CW46" s="622"/>
      <c r="CX46" s="622"/>
      <c r="CY46" s="623"/>
      <c r="CZ46" s="626">
        <v>6.3</v>
      </c>
      <c r="DA46" s="627"/>
      <c r="DB46" s="627"/>
      <c r="DC46" s="722"/>
      <c r="DD46" s="630">
        <v>506740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350</v>
      </c>
      <c r="CG47" s="619"/>
      <c r="CH47" s="619"/>
      <c r="CI47" s="619"/>
      <c r="CJ47" s="619"/>
      <c r="CK47" s="619"/>
      <c r="CL47" s="619"/>
      <c r="CM47" s="619"/>
      <c r="CN47" s="619"/>
      <c r="CO47" s="619"/>
      <c r="CP47" s="619"/>
      <c r="CQ47" s="620"/>
      <c r="CR47" s="621" t="s">
        <v>130</v>
      </c>
      <c r="CS47" s="657"/>
      <c r="CT47" s="657"/>
      <c r="CU47" s="657"/>
      <c r="CV47" s="657"/>
      <c r="CW47" s="657"/>
      <c r="CX47" s="657"/>
      <c r="CY47" s="658"/>
      <c r="CZ47" s="626" t="s">
        <v>233</v>
      </c>
      <c r="DA47" s="655"/>
      <c r="DB47" s="655"/>
      <c r="DC47" s="659"/>
      <c r="DD47" s="630" t="s">
        <v>233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351</v>
      </c>
      <c r="CG48" s="619"/>
      <c r="CH48" s="619"/>
      <c r="CI48" s="619"/>
      <c r="CJ48" s="619"/>
      <c r="CK48" s="619"/>
      <c r="CL48" s="619"/>
      <c r="CM48" s="619"/>
      <c r="CN48" s="619"/>
      <c r="CO48" s="619"/>
      <c r="CP48" s="619"/>
      <c r="CQ48" s="620"/>
      <c r="CR48" s="621" t="s">
        <v>130</v>
      </c>
      <c r="CS48" s="622"/>
      <c r="CT48" s="622"/>
      <c r="CU48" s="622"/>
      <c r="CV48" s="622"/>
      <c r="CW48" s="622"/>
      <c r="CX48" s="622"/>
      <c r="CY48" s="623"/>
      <c r="CZ48" s="626" t="s">
        <v>121</v>
      </c>
      <c r="DA48" s="627"/>
      <c r="DB48" s="627"/>
      <c r="DC48" s="722"/>
      <c r="DD48" s="630" t="s">
        <v>233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352</v>
      </c>
      <c r="CE49" s="667"/>
      <c r="CF49" s="667"/>
      <c r="CG49" s="667"/>
      <c r="CH49" s="667"/>
      <c r="CI49" s="667"/>
      <c r="CJ49" s="667"/>
      <c r="CK49" s="667"/>
      <c r="CL49" s="667"/>
      <c r="CM49" s="667"/>
      <c r="CN49" s="667"/>
      <c r="CO49" s="667"/>
      <c r="CP49" s="667"/>
      <c r="CQ49" s="668"/>
      <c r="CR49" s="701">
        <v>21329524</v>
      </c>
      <c r="CS49" s="691"/>
      <c r="CT49" s="691"/>
      <c r="CU49" s="691"/>
      <c r="CV49" s="691"/>
      <c r="CW49" s="691"/>
      <c r="CX49" s="691"/>
      <c r="CY49" s="723"/>
      <c r="CZ49" s="706">
        <v>100</v>
      </c>
      <c r="DA49" s="724"/>
      <c r="DB49" s="724"/>
      <c r="DC49" s="725"/>
      <c r="DD49" s="726">
        <v>13857683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qCyLp1LcZoA+CGrIhXEG+fiUbpljAs2qBPvKT5iFDx2VDobEYs8mT2eQVfYcfXgWM6k5H18QobpfgtA0z2wDdw==" saltValue="nifDx9ResWAjO2QiveS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69" customWidth="1"/>
    <col min="131" max="131" width="1.57031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375</v>
      </c>
      <c r="C7" s="754"/>
      <c r="D7" s="754"/>
      <c r="E7" s="754"/>
      <c r="F7" s="754"/>
      <c r="G7" s="754"/>
      <c r="H7" s="754"/>
      <c r="I7" s="754"/>
      <c r="J7" s="754"/>
      <c r="K7" s="754"/>
      <c r="L7" s="754"/>
      <c r="M7" s="754"/>
      <c r="N7" s="754"/>
      <c r="O7" s="754"/>
      <c r="P7" s="755"/>
      <c r="Q7" s="756">
        <v>22529</v>
      </c>
      <c r="R7" s="757"/>
      <c r="S7" s="757"/>
      <c r="T7" s="757"/>
      <c r="U7" s="757"/>
      <c r="V7" s="757">
        <v>21328</v>
      </c>
      <c r="W7" s="757"/>
      <c r="X7" s="757"/>
      <c r="Y7" s="757"/>
      <c r="Z7" s="757"/>
      <c r="AA7" s="757">
        <v>1201</v>
      </c>
      <c r="AB7" s="757"/>
      <c r="AC7" s="757"/>
      <c r="AD7" s="757"/>
      <c r="AE7" s="758"/>
      <c r="AF7" s="759">
        <v>946</v>
      </c>
      <c r="AG7" s="760"/>
      <c r="AH7" s="760"/>
      <c r="AI7" s="760"/>
      <c r="AJ7" s="761"/>
      <c r="AK7" s="796">
        <v>989</v>
      </c>
      <c r="AL7" s="797"/>
      <c r="AM7" s="797"/>
      <c r="AN7" s="797"/>
      <c r="AO7" s="797"/>
      <c r="AP7" s="797">
        <v>23719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377</v>
      </c>
      <c r="B23" s="812" t="s">
        <v>378</v>
      </c>
      <c r="C23" s="813"/>
      <c r="D23" s="813"/>
      <c r="E23" s="813"/>
      <c r="F23" s="813"/>
      <c r="G23" s="813"/>
      <c r="H23" s="813"/>
      <c r="I23" s="813"/>
      <c r="J23" s="813"/>
      <c r="K23" s="813"/>
      <c r="L23" s="813"/>
      <c r="M23" s="813"/>
      <c r="N23" s="813"/>
      <c r="O23" s="813"/>
      <c r="P23" s="814"/>
      <c r="Q23" s="815">
        <v>22530</v>
      </c>
      <c r="R23" s="816"/>
      <c r="S23" s="816"/>
      <c r="T23" s="816"/>
      <c r="U23" s="816"/>
      <c r="V23" s="816">
        <v>21329</v>
      </c>
      <c r="W23" s="816"/>
      <c r="X23" s="816"/>
      <c r="Y23" s="816"/>
      <c r="Z23" s="816"/>
      <c r="AA23" s="816">
        <v>1201</v>
      </c>
      <c r="AB23" s="816"/>
      <c r="AC23" s="816"/>
      <c r="AD23" s="816"/>
      <c r="AE23" s="817"/>
      <c r="AF23" s="818">
        <v>946</v>
      </c>
      <c r="AG23" s="816"/>
      <c r="AH23" s="816"/>
      <c r="AI23" s="816"/>
      <c r="AJ23" s="819"/>
      <c r="AK23" s="820"/>
      <c r="AL23" s="821"/>
      <c r="AM23" s="821"/>
      <c r="AN23" s="821"/>
      <c r="AO23" s="821"/>
      <c r="AP23" s="816">
        <v>23719</v>
      </c>
      <c r="AQ23" s="816"/>
      <c r="AR23" s="816"/>
      <c r="AS23" s="816"/>
      <c r="AT23" s="816"/>
      <c r="AU23" s="822"/>
      <c r="AV23" s="822"/>
      <c r="AW23" s="822"/>
      <c r="AX23" s="822"/>
      <c r="AY23" s="823"/>
      <c r="AZ23" s="831" t="s">
        <v>379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358</v>
      </c>
      <c r="B26" s="763"/>
      <c r="C26" s="763"/>
      <c r="D26" s="763"/>
      <c r="E26" s="763"/>
      <c r="F26" s="763"/>
      <c r="G26" s="763"/>
      <c r="H26" s="763"/>
      <c r="I26" s="763"/>
      <c r="J26" s="763"/>
      <c r="K26" s="763"/>
      <c r="L26" s="763"/>
      <c r="M26" s="763"/>
      <c r="N26" s="763"/>
      <c r="O26" s="763"/>
      <c r="P26" s="764"/>
      <c r="Q26" s="739" t="s">
        <v>382</v>
      </c>
      <c r="R26" s="740"/>
      <c r="S26" s="740"/>
      <c r="T26" s="740"/>
      <c r="U26" s="741"/>
      <c r="V26" s="739" t="s">
        <v>383</v>
      </c>
      <c r="W26" s="740"/>
      <c r="X26" s="740"/>
      <c r="Y26" s="740"/>
      <c r="Z26" s="741"/>
      <c r="AA26" s="739" t="s">
        <v>384</v>
      </c>
      <c r="AB26" s="740"/>
      <c r="AC26" s="740"/>
      <c r="AD26" s="740"/>
      <c r="AE26" s="740"/>
      <c r="AF26" s="834" t="s">
        <v>385</v>
      </c>
      <c r="AG26" s="835"/>
      <c r="AH26" s="835"/>
      <c r="AI26" s="835"/>
      <c r="AJ26" s="836"/>
      <c r="AK26" s="740" t="s">
        <v>386</v>
      </c>
      <c r="AL26" s="740"/>
      <c r="AM26" s="740"/>
      <c r="AN26" s="740"/>
      <c r="AO26" s="741"/>
      <c r="AP26" s="739" t="s">
        <v>387</v>
      </c>
      <c r="AQ26" s="740"/>
      <c r="AR26" s="740"/>
      <c r="AS26" s="740"/>
      <c r="AT26" s="741"/>
      <c r="AU26" s="739" t="s">
        <v>388</v>
      </c>
      <c r="AV26" s="740"/>
      <c r="AW26" s="740"/>
      <c r="AX26" s="740"/>
      <c r="AY26" s="741"/>
      <c r="AZ26" s="739" t="s">
        <v>389</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390</v>
      </c>
      <c r="C28" s="754"/>
      <c r="D28" s="754"/>
      <c r="E28" s="754"/>
      <c r="F28" s="754"/>
      <c r="G28" s="754"/>
      <c r="H28" s="754"/>
      <c r="I28" s="754"/>
      <c r="J28" s="754"/>
      <c r="K28" s="754"/>
      <c r="L28" s="754"/>
      <c r="M28" s="754"/>
      <c r="N28" s="754"/>
      <c r="O28" s="754"/>
      <c r="P28" s="755"/>
      <c r="Q28" s="844">
        <v>5037</v>
      </c>
      <c r="R28" s="845"/>
      <c r="S28" s="845"/>
      <c r="T28" s="845"/>
      <c r="U28" s="845"/>
      <c r="V28" s="845">
        <v>4969</v>
      </c>
      <c r="W28" s="845"/>
      <c r="X28" s="845"/>
      <c r="Y28" s="845"/>
      <c r="Z28" s="845"/>
      <c r="AA28" s="845">
        <v>68</v>
      </c>
      <c r="AB28" s="845"/>
      <c r="AC28" s="845"/>
      <c r="AD28" s="845"/>
      <c r="AE28" s="846"/>
      <c r="AF28" s="847">
        <v>68</v>
      </c>
      <c r="AG28" s="845"/>
      <c r="AH28" s="845"/>
      <c r="AI28" s="845"/>
      <c r="AJ28" s="848"/>
      <c r="AK28" s="849">
        <v>367</v>
      </c>
      <c r="AL28" s="840"/>
      <c r="AM28" s="840"/>
      <c r="AN28" s="840"/>
      <c r="AO28" s="840"/>
      <c r="AP28" s="840" t="s">
        <v>571</v>
      </c>
      <c r="AQ28" s="840"/>
      <c r="AR28" s="840"/>
      <c r="AS28" s="840"/>
      <c r="AT28" s="840"/>
      <c r="AU28" s="840" t="s">
        <v>571</v>
      </c>
      <c r="AV28" s="840"/>
      <c r="AW28" s="840"/>
      <c r="AX28" s="840"/>
      <c r="AY28" s="840"/>
      <c r="AZ28" s="841" t="s">
        <v>571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391</v>
      </c>
      <c r="C29" s="778"/>
      <c r="D29" s="778"/>
      <c r="E29" s="778"/>
      <c r="F29" s="778"/>
      <c r="G29" s="778"/>
      <c r="H29" s="778"/>
      <c r="I29" s="778"/>
      <c r="J29" s="778"/>
      <c r="K29" s="778"/>
      <c r="L29" s="778"/>
      <c r="M29" s="778"/>
      <c r="N29" s="778"/>
      <c r="O29" s="778"/>
      <c r="P29" s="779"/>
      <c r="Q29" s="780">
        <v>5102</v>
      </c>
      <c r="R29" s="781"/>
      <c r="S29" s="781"/>
      <c r="T29" s="781"/>
      <c r="U29" s="781"/>
      <c r="V29" s="781">
        <v>4811</v>
      </c>
      <c r="W29" s="781"/>
      <c r="X29" s="781"/>
      <c r="Y29" s="781"/>
      <c r="Z29" s="781"/>
      <c r="AA29" s="781">
        <v>291</v>
      </c>
      <c r="AB29" s="781"/>
      <c r="AC29" s="781"/>
      <c r="AD29" s="781"/>
      <c r="AE29" s="782"/>
      <c r="AF29" s="783">
        <v>291</v>
      </c>
      <c r="AG29" s="784"/>
      <c r="AH29" s="784"/>
      <c r="AI29" s="784"/>
      <c r="AJ29" s="785"/>
      <c r="AK29" s="852">
        <v>753</v>
      </c>
      <c r="AL29" s="853"/>
      <c r="AM29" s="853"/>
      <c r="AN29" s="853"/>
      <c r="AO29" s="853"/>
      <c r="AP29" s="853" t="s">
        <v>571</v>
      </c>
      <c r="AQ29" s="853"/>
      <c r="AR29" s="853"/>
      <c r="AS29" s="853"/>
      <c r="AT29" s="853"/>
      <c r="AU29" s="853" t="s">
        <v>571</v>
      </c>
      <c r="AV29" s="853"/>
      <c r="AW29" s="853"/>
      <c r="AX29" s="853"/>
      <c r="AY29" s="853"/>
      <c r="AZ29" s="854" t="s">
        <v>571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392</v>
      </c>
      <c r="C30" s="778"/>
      <c r="D30" s="778"/>
      <c r="E30" s="778"/>
      <c r="F30" s="778"/>
      <c r="G30" s="778"/>
      <c r="H30" s="778"/>
      <c r="I30" s="778"/>
      <c r="J30" s="778"/>
      <c r="K30" s="778"/>
      <c r="L30" s="778"/>
      <c r="M30" s="778"/>
      <c r="N30" s="778"/>
      <c r="O30" s="778"/>
      <c r="P30" s="779"/>
      <c r="Q30" s="780">
        <v>808</v>
      </c>
      <c r="R30" s="781"/>
      <c r="S30" s="781"/>
      <c r="T30" s="781"/>
      <c r="U30" s="781"/>
      <c r="V30" s="781">
        <v>800</v>
      </c>
      <c r="W30" s="781"/>
      <c r="X30" s="781"/>
      <c r="Y30" s="781"/>
      <c r="Z30" s="781"/>
      <c r="AA30" s="781">
        <v>8</v>
      </c>
      <c r="AB30" s="781"/>
      <c r="AC30" s="781"/>
      <c r="AD30" s="781"/>
      <c r="AE30" s="782"/>
      <c r="AF30" s="783">
        <v>8</v>
      </c>
      <c r="AG30" s="784"/>
      <c r="AH30" s="784"/>
      <c r="AI30" s="784"/>
      <c r="AJ30" s="785"/>
      <c r="AK30" s="852">
        <v>131</v>
      </c>
      <c r="AL30" s="853"/>
      <c r="AM30" s="853"/>
      <c r="AN30" s="853"/>
      <c r="AO30" s="853"/>
      <c r="AP30" s="853" t="s">
        <v>571</v>
      </c>
      <c r="AQ30" s="853"/>
      <c r="AR30" s="853"/>
      <c r="AS30" s="853"/>
      <c r="AT30" s="853"/>
      <c r="AU30" s="853" t="s">
        <v>571</v>
      </c>
      <c r="AV30" s="853"/>
      <c r="AW30" s="853"/>
      <c r="AX30" s="853"/>
      <c r="AY30" s="853"/>
      <c r="AZ30" s="854" t="s">
        <v>571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393</v>
      </c>
      <c r="C31" s="778"/>
      <c r="D31" s="778"/>
      <c r="E31" s="778"/>
      <c r="F31" s="778"/>
      <c r="G31" s="778"/>
      <c r="H31" s="778"/>
      <c r="I31" s="778"/>
      <c r="J31" s="778"/>
      <c r="K31" s="778"/>
      <c r="L31" s="778"/>
      <c r="M31" s="778"/>
      <c r="N31" s="778"/>
      <c r="O31" s="778"/>
      <c r="P31" s="779"/>
      <c r="Q31" s="780">
        <v>1263</v>
      </c>
      <c r="R31" s="781"/>
      <c r="S31" s="781"/>
      <c r="T31" s="781"/>
      <c r="U31" s="781"/>
      <c r="V31" s="781">
        <v>1131</v>
      </c>
      <c r="W31" s="781"/>
      <c r="X31" s="781"/>
      <c r="Y31" s="781"/>
      <c r="Z31" s="781"/>
      <c r="AA31" s="781">
        <v>132</v>
      </c>
      <c r="AB31" s="781"/>
      <c r="AC31" s="781"/>
      <c r="AD31" s="781"/>
      <c r="AE31" s="782"/>
      <c r="AF31" s="783">
        <v>837</v>
      </c>
      <c r="AG31" s="784"/>
      <c r="AH31" s="784"/>
      <c r="AI31" s="784"/>
      <c r="AJ31" s="785"/>
      <c r="AK31" s="852">
        <v>18</v>
      </c>
      <c r="AL31" s="853"/>
      <c r="AM31" s="853"/>
      <c r="AN31" s="853"/>
      <c r="AO31" s="853"/>
      <c r="AP31" s="853">
        <v>5967</v>
      </c>
      <c r="AQ31" s="853"/>
      <c r="AR31" s="853"/>
      <c r="AS31" s="853"/>
      <c r="AT31" s="853"/>
      <c r="AU31" s="853">
        <v>95</v>
      </c>
      <c r="AV31" s="853"/>
      <c r="AW31" s="853"/>
      <c r="AX31" s="853"/>
      <c r="AY31" s="853"/>
      <c r="AZ31" s="854" t="s">
        <v>571</v>
      </c>
      <c r="BA31" s="854"/>
      <c r="BB31" s="854"/>
      <c r="BC31" s="854"/>
      <c r="BD31" s="854"/>
      <c r="BE31" s="850" t="s">
        <v>394</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395</v>
      </c>
      <c r="C32" s="778"/>
      <c r="D32" s="778"/>
      <c r="E32" s="778"/>
      <c r="F32" s="778"/>
      <c r="G32" s="778"/>
      <c r="H32" s="778"/>
      <c r="I32" s="778"/>
      <c r="J32" s="778"/>
      <c r="K32" s="778"/>
      <c r="L32" s="778"/>
      <c r="M32" s="778"/>
      <c r="N32" s="778"/>
      <c r="O32" s="778"/>
      <c r="P32" s="779"/>
      <c r="Q32" s="780">
        <v>702</v>
      </c>
      <c r="R32" s="781"/>
      <c r="S32" s="781"/>
      <c r="T32" s="781"/>
      <c r="U32" s="781"/>
      <c r="V32" s="781">
        <v>1139</v>
      </c>
      <c r="W32" s="781"/>
      <c r="X32" s="781"/>
      <c r="Y32" s="781"/>
      <c r="Z32" s="781"/>
      <c r="AA32" s="781">
        <v>-436</v>
      </c>
      <c r="AB32" s="781"/>
      <c r="AC32" s="781"/>
      <c r="AD32" s="781"/>
      <c r="AE32" s="782"/>
      <c r="AF32" s="783">
        <v>160</v>
      </c>
      <c r="AG32" s="784"/>
      <c r="AH32" s="784"/>
      <c r="AI32" s="784"/>
      <c r="AJ32" s="785"/>
      <c r="AK32" s="852">
        <v>555</v>
      </c>
      <c r="AL32" s="853"/>
      <c r="AM32" s="853"/>
      <c r="AN32" s="853"/>
      <c r="AO32" s="853"/>
      <c r="AP32" s="853">
        <v>5214</v>
      </c>
      <c r="AQ32" s="853"/>
      <c r="AR32" s="853"/>
      <c r="AS32" s="853"/>
      <c r="AT32" s="853"/>
      <c r="AU32" s="853">
        <v>5214</v>
      </c>
      <c r="AV32" s="853"/>
      <c r="AW32" s="853"/>
      <c r="AX32" s="853"/>
      <c r="AY32" s="853"/>
      <c r="AZ32" s="854" t="s">
        <v>571</v>
      </c>
      <c r="BA32" s="854"/>
      <c r="BB32" s="854"/>
      <c r="BC32" s="854"/>
      <c r="BD32" s="854"/>
      <c r="BE32" s="850" t="s">
        <v>396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397</v>
      </c>
      <c r="C33" s="778"/>
      <c r="D33" s="778"/>
      <c r="E33" s="778"/>
      <c r="F33" s="778"/>
      <c r="G33" s="778"/>
      <c r="H33" s="778"/>
      <c r="I33" s="778"/>
      <c r="J33" s="778"/>
      <c r="K33" s="778"/>
      <c r="L33" s="778"/>
      <c r="M33" s="778"/>
      <c r="N33" s="778"/>
      <c r="O33" s="778"/>
      <c r="P33" s="779"/>
      <c r="Q33" s="780">
        <v>2656</v>
      </c>
      <c r="R33" s="781"/>
      <c r="S33" s="781"/>
      <c r="T33" s="781"/>
      <c r="U33" s="781"/>
      <c r="V33" s="781">
        <v>2637</v>
      </c>
      <c r="W33" s="781"/>
      <c r="X33" s="781"/>
      <c r="Y33" s="781"/>
      <c r="Z33" s="781"/>
      <c r="AA33" s="781">
        <v>19</v>
      </c>
      <c r="AB33" s="781"/>
      <c r="AC33" s="781"/>
      <c r="AD33" s="781"/>
      <c r="AE33" s="782"/>
      <c r="AF33" s="783">
        <v>16</v>
      </c>
      <c r="AG33" s="784"/>
      <c r="AH33" s="784"/>
      <c r="AI33" s="784"/>
      <c r="AJ33" s="785"/>
      <c r="AK33" s="852">
        <v>844</v>
      </c>
      <c r="AL33" s="853"/>
      <c r="AM33" s="853"/>
      <c r="AN33" s="853"/>
      <c r="AO33" s="853"/>
      <c r="AP33" s="853">
        <v>16213</v>
      </c>
      <c r="AQ33" s="853"/>
      <c r="AR33" s="853"/>
      <c r="AS33" s="853"/>
      <c r="AT33" s="853"/>
      <c r="AU33" s="853">
        <v>15062</v>
      </c>
      <c r="AV33" s="853"/>
      <c r="AW33" s="853"/>
      <c r="AX33" s="853"/>
      <c r="AY33" s="853"/>
      <c r="AZ33" s="854" t="s">
        <v>571</v>
      </c>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399</v>
      </c>
      <c r="C34" s="778"/>
      <c r="D34" s="778"/>
      <c r="E34" s="778"/>
      <c r="F34" s="778"/>
      <c r="G34" s="778"/>
      <c r="H34" s="778"/>
      <c r="I34" s="778"/>
      <c r="J34" s="778"/>
      <c r="K34" s="778"/>
      <c r="L34" s="778"/>
      <c r="M34" s="778"/>
      <c r="N34" s="778"/>
      <c r="O34" s="778"/>
      <c r="P34" s="779"/>
      <c r="Q34" s="780">
        <v>271</v>
      </c>
      <c r="R34" s="781"/>
      <c r="S34" s="781"/>
      <c r="T34" s="781"/>
      <c r="U34" s="781"/>
      <c r="V34" s="781">
        <v>269</v>
      </c>
      <c r="W34" s="781"/>
      <c r="X34" s="781"/>
      <c r="Y34" s="781"/>
      <c r="Z34" s="781"/>
      <c r="AA34" s="781">
        <v>3</v>
      </c>
      <c r="AB34" s="781"/>
      <c r="AC34" s="781"/>
      <c r="AD34" s="781"/>
      <c r="AE34" s="782"/>
      <c r="AF34" s="783">
        <v>2</v>
      </c>
      <c r="AG34" s="784"/>
      <c r="AH34" s="784"/>
      <c r="AI34" s="784"/>
      <c r="AJ34" s="785"/>
      <c r="AK34" s="852">
        <v>188</v>
      </c>
      <c r="AL34" s="853"/>
      <c r="AM34" s="853"/>
      <c r="AN34" s="853"/>
      <c r="AO34" s="853"/>
      <c r="AP34" s="853">
        <v>2117</v>
      </c>
      <c r="AQ34" s="853"/>
      <c r="AR34" s="853"/>
      <c r="AS34" s="853"/>
      <c r="AT34" s="853"/>
      <c r="AU34" s="853">
        <v>1905</v>
      </c>
      <c r="AV34" s="853"/>
      <c r="AW34" s="853"/>
      <c r="AX34" s="853"/>
      <c r="AY34" s="853"/>
      <c r="AZ34" s="854" t="s">
        <v>571</v>
      </c>
      <c r="BA34" s="854"/>
      <c r="BB34" s="854"/>
      <c r="BC34" s="854"/>
      <c r="BD34" s="854"/>
      <c r="BE34" s="850" t="s">
        <v>400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401</v>
      </c>
      <c r="C35" s="778"/>
      <c r="D35" s="778"/>
      <c r="E35" s="778"/>
      <c r="F35" s="778"/>
      <c r="G35" s="778"/>
      <c r="H35" s="778"/>
      <c r="I35" s="778"/>
      <c r="J35" s="778"/>
      <c r="K35" s="778"/>
      <c r="L35" s="778"/>
      <c r="M35" s="778"/>
      <c r="N35" s="778"/>
      <c r="O35" s="778"/>
      <c r="P35" s="779"/>
      <c r="Q35" s="780">
        <v>33</v>
      </c>
      <c r="R35" s="781"/>
      <c r="S35" s="781"/>
      <c r="T35" s="781"/>
      <c r="U35" s="781"/>
      <c r="V35" s="781">
        <v>32</v>
      </c>
      <c r="W35" s="781"/>
      <c r="X35" s="781"/>
      <c r="Y35" s="781"/>
      <c r="Z35" s="781"/>
      <c r="AA35" s="781">
        <v>1</v>
      </c>
      <c r="AB35" s="781"/>
      <c r="AC35" s="781"/>
      <c r="AD35" s="781"/>
      <c r="AE35" s="782"/>
      <c r="AF35" s="783">
        <v>1</v>
      </c>
      <c r="AG35" s="784"/>
      <c r="AH35" s="784"/>
      <c r="AI35" s="784"/>
      <c r="AJ35" s="785"/>
      <c r="AK35" s="852">
        <v>11</v>
      </c>
      <c r="AL35" s="853"/>
      <c r="AM35" s="853"/>
      <c r="AN35" s="853"/>
      <c r="AO35" s="853"/>
      <c r="AP35" s="853" t="s">
        <v>571</v>
      </c>
      <c r="AQ35" s="853"/>
      <c r="AR35" s="853"/>
      <c r="AS35" s="853"/>
      <c r="AT35" s="853"/>
      <c r="AU35" s="853" t="s">
        <v>571</v>
      </c>
      <c r="AV35" s="853"/>
      <c r="AW35" s="853"/>
      <c r="AX35" s="853"/>
      <c r="AY35" s="853"/>
      <c r="AZ35" s="854" t="s">
        <v>571</v>
      </c>
      <c r="BA35" s="854"/>
      <c r="BB35" s="854"/>
      <c r="BC35" s="854"/>
      <c r="BD35" s="854"/>
      <c r="BE35" s="850" t="s">
        <v>402</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403</v>
      </c>
      <c r="C36" s="778"/>
      <c r="D36" s="778"/>
      <c r="E36" s="778"/>
      <c r="F36" s="778"/>
      <c r="G36" s="778"/>
      <c r="H36" s="778"/>
      <c r="I36" s="778"/>
      <c r="J36" s="778"/>
      <c r="K36" s="778"/>
      <c r="L36" s="778"/>
      <c r="M36" s="778"/>
      <c r="N36" s="778"/>
      <c r="O36" s="778"/>
      <c r="P36" s="779"/>
      <c r="Q36" s="780">
        <v>124</v>
      </c>
      <c r="R36" s="781"/>
      <c r="S36" s="781"/>
      <c r="T36" s="781"/>
      <c r="U36" s="781"/>
      <c r="V36" s="781">
        <v>124</v>
      </c>
      <c r="W36" s="781"/>
      <c r="X36" s="781"/>
      <c r="Y36" s="781"/>
      <c r="Z36" s="781"/>
      <c r="AA36" s="781" t="s">
        <v>571</v>
      </c>
      <c r="AB36" s="781"/>
      <c r="AC36" s="781"/>
      <c r="AD36" s="781"/>
      <c r="AE36" s="782"/>
      <c r="AF36" s="783">
        <v>168</v>
      </c>
      <c r="AG36" s="784"/>
      <c r="AH36" s="784"/>
      <c r="AI36" s="784"/>
      <c r="AJ36" s="785"/>
      <c r="AK36" s="852" t="s">
        <v>571</v>
      </c>
      <c r="AL36" s="853"/>
      <c r="AM36" s="853"/>
      <c r="AN36" s="853"/>
      <c r="AO36" s="853"/>
      <c r="AP36" s="853">
        <v>2</v>
      </c>
      <c r="AQ36" s="853"/>
      <c r="AR36" s="853"/>
      <c r="AS36" s="853"/>
      <c r="AT36" s="853"/>
      <c r="AU36" s="853" t="s">
        <v>571</v>
      </c>
      <c r="AV36" s="853"/>
      <c r="AW36" s="853"/>
      <c r="AX36" s="853"/>
      <c r="AY36" s="853"/>
      <c r="AZ36" s="854" t="s">
        <v>571</v>
      </c>
      <c r="BA36" s="854"/>
      <c r="BB36" s="854"/>
      <c r="BC36" s="854"/>
      <c r="BD36" s="854"/>
      <c r="BE36" s="850" t="s">
        <v>398</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377</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1550</v>
      </c>
      <c r="AG63" s="864"/>
      <c r="AH63" s="864"/>
      <c r="AI63" s="864"/>
      <c r="AJ63" s="865"/>
      <c r="AK63" s="866"/>
      <c r="AL63" s="861"/>
      <c r="AM63" s="861"/>
      <c r="AN63" s="861"/>
      <c r="AO63" s="861"/>
      <c r="AP63" s="864">
        <v>29513</v>
      </c>
      <c r="AQ63" s="864"/>
      <c r="AR63" s="864"/>
      <c r="AS63" s="864"/>
      <c r="AT63" s="864"/>
      <c r="AU63" s="864">
        <v>22276</v>
      </c>
      <c r="AV63" s="864"/>
      <c r="AW63" s="864"/>
      <c r="AX63" s="864"/>
      <c r="AY63" s="864"/>
      <c r="AZ63" s="868"/>
      <c r="BA63" s="868"/>
      <c r="BB63" s="868"/>
      <c r="BC63" s="868"/>
      <c r="BD63" s="868"/>
      <c r="BE63" s="869"/>
      <c r="BF63" s="869"/>
      <c r="BG63" s="869"/>
      <c r="BH63" s="869"/>
      <c r="BI63" s="870"/>
      <c r="BJ63" s="871" t="s">
        <v>406</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408</v>
      </c>
      <c r="B66" s="763"/>
      <c r="C66" s="763"/>
      <c r="D66" s="763"/>
      <c r="E66" s="763"/>
      <c r="F66" s="763"/>
      <c r="G66" s="763"/>
      <c r="H66" s="763"/>
      <c r="I66" s="763"/>
      <c r="J66" s="763"/>
      <c r="K66" s="763"/>
      <c r="L66" s="763"/>
      <c r="M66" s="763"/>
      <c r="N66" s="763"/>
      <c r="O66" s="763"/>
      <c r="P66" s="764"/>
      <c r="Q66" s="739" t="s">
        <v>409</v>
      </c>
      <c r="R66" s="740"/>
      <c r="S66" s="740"/>
      <c r="T66" s="740"/>
      <c r="U66" s="741"/>
      <c r="V66" s="739" t="s">
        <v>410</v>
      </c>
      <c r="W66" s="740"/>
      <c r="X66" s="740"/>
      <c r="Y66" s="740"/>
      <c r="Z66" s="741"/>
      <c r="AA66" s="739" t="s">
        <v>411</v>
      </c>
      <c r="AB66" s="740"/>
      <c r="AC66" s="740"/>
      <c r="AD66" s="740"/>
      <c r="AE66" s="741"/>
      <c r="AF66" s="874" t="s">
        <v>385</v>
      </c>
      <c r="AG66" s="835"/>
      <c r="AH66" s="835"/>
      <c r="AI66" s="835"/>
      <c r="AJ66" s="875"/>
      <c r="AK66" s="739" t="s">
        <v>412</v>
      </c>
      <c r="AL66" s="763"/>
      <c r="AM66" s="763"/>
      <c r="AN66" s="763"/>
      <c r="AO66" s="764"/>
      <c r="AP66" s="739" t="s">
        <v>413</v>
      </c>
      <c r="AQ66" s="740"/>
      <c r="AR66" s="740"/>
      <c r="AS66" s="740"/>
      <c r="AT66" s="741"/>
      <c r="AU66" s="739" t="s">
        <v>414</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572</v>
      </c>
      <c r="C68" s="892"/>
      <c r="D68" s="892"/>
      <c r="E68" s="892"/>
      <c r="F68" s="892"/>
      <c r="G68" s="892"/>
      <c r="H68" s="892"/>
      <c r="I68" s="892"/>
      <c r="J68" s="892"/>
      <c r="K68" s="892"/>
      <c r="L68" s="892"/>
      <c r="M68" s="892"/>
      <c r="N68" s="892"/>
      <c r="O68" s="892"/>
      <c r="P68" s="893"/>
      <c r="Q68" s="894">
        <v>285</v>
      </c>
      <c r="R68" s="888"/>
      <c r="S68" s="888"/>
      <c r="T68" s="888"/>
      <c r="U68" s="888"/>
      <c r="V68" s="888">
        <v>261</v>
      </c>
      <c r="W68" s="888"/>
      <c r="X68" s="888"/>
      <c r="Y68" s="888"/>
      <c r="Z68" s="888"/>
      <c r="AA68" s="888">
        <v>24</v>
      </c>
      <c r="AB68" s="888"/>
      <c r="AC68" s="888"/>
      <c r="AD68" s="888"/>
      <c r="AE68" s="888"/>
      <c r="AF68" s="888">
        <v>24</v>
      </c>
      <c r="AG68" s="888"/>
      <c r="AH68" s="888"/>
      <c r="AI68" s="888"/>
      <c r="AJ68" s="888"/>
      <c r="AK68" s="888" t="s">
        <v>585</v>
      </c>
      <c r="AL68" s="888"/>
      <c r="AM68" s="888"/>
      <c r="AN68" s="888"/>
      <c r="AO68" s="888"/>
      <c r="AP68" s="888" t="s">
        <v>585</v>
      </c>
      <c r="AQ68" s="888"/>
      <c r="AR68" s="888"/>
      <c r="AS68" s="888"/>
      <c r="AT68" s="888"/>
      <c r="AU68" s="888" t="s">
        <v>585</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573</v>
      </c>
      <c r="C69" s="896"/>
      <c r="D69" s="896"/>
      <c r="E69" s="896"/>
      <c r="F69" s="896"/>
      <c r="G69" s="896"/>
      <c r="H69" s="896"/>
      <c r="I69" s="896"/>
      <c r="J69" s="896"/>
      <c r="K69" s="896"/>
      <c r="L69" s="896"/>
      <c r="M69" s="896"/>
      <c r="N69" s="896"/>
      <c r="O69" s="896"/>
      <c r="P69" s="897"/>
      <c r="Q69" s="898">
        <v>779</v>
      </c>
      <c r="R69" s="853"/>
      <c r="S69" s="853"/>
      <c r="T69" s="853"/>
      <c r="U69" s="853"/>
      <c r="V69" s="853">
        <v>750</v>
      </c>
      <c r="W69" s="853"/>
      <c r="X69" s="853"/>
      <c r="Y69" s="853"/>
      <c r="Z69" s="853"/>
      <c r="AA69" s="853">
        <v>29</v>
      </c>
      <c r="AB69" s="853"/>
      <c r="AC69" s="853"/>
      <c r="AD69" s="853"/>
      <c r="AE69" s="853"/>
      <c r="AF69" s="853">
        <v>29</v>
      </c>
      <c r="AG69" s="853"/>
      <c r="AH69" s="853"/>
      <c r="AI69" s="853"/>
      <c r="AJ69" s="853"/>
      <c r="AK69" s="853" t="s">
        <v>585</v>
      </c>
      <c r="AL69" s="853"/>
      <c r="AM69" s="853"/>
      <c r="AN69" s="853"/>
      <c r="AO69" s="853"/>
      <c r="AP69" s="853">
        <v>265</v>
      </c>
      <c r="AQ69" s="853"/>
      <c r="AR69" s="853"/>
      <c r="AS69" s="853"/>
      <c r="AT69" s="853"/>
      <c r="AU69" s="853" t="s">
        <v>585</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574</v>
      </c>
      <c r="C70" s="896"/>
      <c r="D70" s="896"/>
      <c r="E70" s="896"/>
      <c r="F70" s="896"/>
      <c r="G70" s="896"/>
      <c r="H70" s="896"/>
      <c r="I70" s="896"/>
      <c r="J70" s="896"/>
      <c r="K70" s="896"/>
      <c r="L70" s="896"/>
      <c r="M70" s="896"/>
      <c r="N70" s="896"/>
      <c r="O70" s="896"/>
      <c r="P70" s="897"/>
      <c r="Q70" s="898">
        <v>486</v>
      </c>
      <c r="R70" s="853"/>
      <c r="S70" s="853"/>
      <c r="T70" s="853"/>
      <c r="U70" s="853"/>
      <c r="V70" s="853">
        <v>451</v>
      </c>
      <c r="W70" s="853"/>
      <c r="X70" s="853"/>
      <c r="Y70" s="853"/>
      <c r="Z70" s="853"/>
      <c r="AA70" s="853">
        <v>35</v>
      </c>
      <c r="AB70" s="853"/>
      <c r="AC70" s="853"/>
      <c r="AD70" s="853"/>
      <c r="AE70" s="853"/>
      <c r="AF70" s="853">
        <v>35</v>
      </c>
      <c r="AG70" s="853"/>
      <c r="AH70" s="853"/>
      <c r="AI70" s="853"/>
      <c r="AJ70" s="853"/>
      <c r="AK70" s="853" t="s">
        <v>585</v>
      </c>
      <c r="AL70" s="853"/>
      <c r="AM70" s="853"/>
      <c r="AN70" s="853"/>
      <c r="AO70" s="853"/>
      <c r="AP70" s="853">
        <v>663</v>
      </c>
      <c r="AQ70" s="853"/>
      <c r="AR70" s="853"/>
      <c r="AS70" s="853"/>
      <c r="AT70" s="853"/>
      <c r="AU70" s="853">
        <v>87</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575</v>
      </c>
      <c r="C71" s="896"/>
      <c r="D71" s="896"/>
      <c r="E71" s="896"/>
      <c r="F71" s="896"/>
      <c r="G71" s="896"/>
      <c r="H71" s="896"/>
      <c r="I71" s="896"/>
      <c r="J71" s="896"/>
      <c r="K71" s="896"/>
      <c r="L71" s="896"/>
      <c r="M71" s="896"/>
      <c r="N71" s="896"/>
      <c r="O71" s="896"/>
      <c r="P71" s="897"/>
      <c r="Q71" s="898">
        <v>32</v>
      </c>
      <c r="R71" s="853"/>
      <c r="S71" s="853"/>
      <c r="T71" s="853"/>
      <c r="U71" s="853"/>
      <c r="V71" s="853">
        <v>21</v>
      </c>
      <c r="W71" s="853"/>
      <c r="X71" s="853"/>
      <c r="Y71" s="853"/>
      <c r="Z71" s="853"/>
      <c r="AA71" s="853">
        <v>11</v>
      </c>
      <c r="AB71" s="853"/>
      <c r="AC71" s="853"/>
      <c r="AD71" s="853"/>
      <c r="AE71" s="853"/>
      <c r="AF71" s="853">
        <v>11</v>
      </c>
      <c r="AG71" s="853"/>
      <c r="AH71" s="853"/>
      <c r="AI71" s="853"/>
      <c r="AJ71" s="853"/>
      <c r="AK71" s="853" t="s">
        <v>585</v>
      </c>
      <c r="AL71" s="853"/>
      <c r="AM71" s="853"/>
      <c r="AN71" s="853"/>
      <c r="AO71" s="853"/>
      <c r="AP71" s="853"/>
      <c r="AQ71" s="853"/>
      <c r="AR71" s="853"/>
      <c r="AS71" s="853"/>
      <c r="AT71" s="853"/>
      <c r="AU71" s="853" t="s">
        <v>585</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576</v>
      </c>
      <c r="C72" s="896"/>
      <c r="D72" s="896"/>
      <c r="E72" s="896"/>
      <c r="F72" s="896"/>
      <c r="G72" s="896"/>
      <c r="H72" s="896"/>
      <c r="I72" s="896"/>
      <c r="J72" s="896"/>
      <c r="K72" s="896"/>
      <c r="L72" s="896"/>
      <c r="M72" s="896"/>
      <c r="N72" s="896"/>
      <c r="O72" s="896"/>
      <c r="P72" s="897"/>
      <c r="Q72" s="898">
        <v>2535</v>
      </c>
      <c r="R72" s="853"/>
      <c r="S72" s="853"/>
      <c r="T72" s="853"/>
      <c r="U72" s="853"/>
      <c r="V72" s="853">
        <v>2387</v>
      </c>
      <c r="W72" s="853"/>
      <c r="X72" s="853"/>
      <c r="Y72" s="853"/>
      <c r="Z72" s="853"/>
      <c r="AA72" s="853">
        <v>148</v>
      </c>
      <c r="AB72" s="853"/>
      <c r="AC72" s="853"/>
      <c r="AD72" s="853"/>
      <c r="AE72" s="853"/>
      <c r="AF72" s="853">
        <v>148</v>
      </c>
      <c r="AG72" s="853"/>
      <c r="AH72" s="853"/>
      <c r="AI72" s="853"/>
      <c r="AJ72" s="853"/>
      <c r="AK72" s="853" t="s">
        <v>585</v>
      </c>
      <c r="AL72" s="853"/>
      <c r="AM72" s="853"/>
      <c r="AN72" s="853"/>
      <c r="AO72" s="853"/>
      <c r="AP72" s="853">
        <v>1845</v>
      </c>
      <c r="AQ72" s="853"/>
      <c r="AR72" s="853"/>
      <c r="AS72" s="853"/>
      <c r="AT72" s="853"/>
      <c r="AU72" s="853">
        <v>251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577</v>
      </c>
      <c r="C73" s="896"/>
      <c r="D73" s="896"/>
      <c r="E73" s="896"/>
      <c r="F73" s="896"/>
      <c r="G73" s="896"/>
      <c r="H73" s="896"/>
      <c r="I73" s="896"/>
      <c r="J73" s="896"/>
      <c r="K73" s="896"/>
      <c r="L73" s="896"/>
      <c r="M73" s="896"/>
      <c r="N73" s="896"/>
      <c r="O73" s="896"/>
      <c r="P73" s="897"/>
      <c r="Q73" s="898">
        <v>421</v>
      </c>
      <c r="R73" s="853"/>
      <c r="S73" s="853"/>
      <c r="T73" s="853"/>
      <c r="U73" s="853"/>
      <c r="V73" s="853">
        <v>364</v>
      </c>
      <c r="W73" s="853"/>
      <c r="X73" s="853"/>
      <c r="Y73" s="853"/>
      <c r="Z73" s="853"/>
      <c r="AA73" s="853">
        <v>57</v>
      </c>
      <c r="AB73" s="853"/>
      <c r="AC73" s="853"/>
      <c r="AD73" s="853"/>
      <c r="AE73" s="853"/>
      <c r="AF73" s="853">
        <v>57</v>
      </c>
      <c r="AG73" s="853"/>
      <c r="AH73" s="853"/>
      <c r="AI73" s="853"/>
      <c r="AJ73" s="853"/>
      <c r="AK73" s="853">
        <v>83</v>
      </c>
      <c r="AL73" s="853"/>
      <c r="AM73" s="853"/>
      <c r="AN73" s="853"/>
      <c r="AO73" s="853"/>
      <c r="AP73" s="853" t="s">
        <v>585</v>
      </c>
      <c r="AQ73" s="853"/>
      <c r="AR73" s="853"/>
      <c r="AS73" s="853"/>
      <c r="AT73" s="853"/>
      <c r="AU73" s="853" t="s">
        <v>585</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578</v>
      </c>
      <c r="C74" s="896"/>
      <c r="D74" s="896"/>
      <c r="E74" s="896"/>
      <c r="F74" s="896"/>
      <c r="G74" s="896"/>
      <c r="H74" s="896"/>
      <c r="I74" s="896"/>
      <c r="J74" s="896"/>
      <c r="K74" s="896"/>
      <c r="L74" s="896"/>
      <c r="M74" s="896"/>
      <c r="N74" s="896"/>
      <c r="O74" s="896"/>
      <c r="P74" s="897"/>
      <c r="Q74" s="898">
        <v>6213</v>
      </c>
      <c r="R74" s="853"/>
      <c r="S74" s="853"/>
      <c r="T74" s="853"/>
      <c r="U74" s="853"/>
      <c r="V74" s="853">
        <v>5645</v>
      </c>
      <c r="W74" s="853"/>
      <c r="X74" s="853"/>
      <c r="Y74" s="853"/>
      <c r="Z74" s="853"/>
      <c r="AA74" s="853">
        <v>568</v>
      </c>
      <c r="AB74" s="853"/>
      <c r="AC74" s="853"/>
      <c r="AD74" s="853"/>
      <c r="AE74" s="853"/>
      <c r="AF74" s="853">
        <v>568</v>
      </c>
      <c r="AG74" s="853"/>
      <c r="AH74" s="853"/>
      <c r="AI74" s="853"/>
      <c r="AJ74" s="853"/>
      <c r="AK74" s="853" t="s">
        <v>585</v>
      </c>
      <c r="AL74" s="853"/>
      <c r="AM74" s="853"/>
      <c r="AN74" s="853"/>
      <c r="AO74" s="853"/>
      <c r="AP74" s="853" t="s">
        <v>585</v>
      </c>
      <c r="AQ74" s="853"/>
      <c r="AR74" s="853"/>
      <c r="AS74" s="853"/>
      <c r="AT74" s="853"/>
      <c r="AU74" s="853" t="s">
        <v>585</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579</v>
      </c>
      <c r="C75" s="896"/>
      <c r="D75" s="896"/>
      <c r="E75" s="896"/>
      <c r="F75" s="896"/>
      <c r="G75" s="896"/>
      <c r="H75" s="896"/>
      <c r="I75" s="896"/>
      <c r="J75" s="896"/>
      <c r="K75" s="896"/>
      <c r="L75" s="896"/>
      <c r="M75" s="896"/>
      <c r="N75" s="896"/>
      <c r="O75" s="896"/>
      <c r="P75" s="897"/>
      <c r="Q75" s="901">
        <v>1692</v>
      </c>
      <c r="R75" s="902"/>
      <c r="S75" s="902"/>
      <c r="T75" s="902"/>
      <c r="U75" s="852"/>
      <c r="V75" s="903">
        <v>1657</v>
      </c>
      <c r="W75" s="902"/>
      <c r="X75" s="902"/>
      <c r="Y75" s="902"/>
      <c r="Z75" s="852"/>
      <c r="AA75" s="903">
        <v>35</v>
      </c>
      <c r="AB75" s="902"/>
      <c r="AC75" s="902"/>
      <c r="AD75" s="902"/>
      <c r="AE75" s="852"/>
      <c r="AF75" s="903">
        <v>35</v>
      </c>
      <c r="AG75" s="902"/>
      <c r="AH75" s="902"/>
      <c r="AI75" s="902"/>
      <c r="AJ75" s="852"/>
      <c r="AK75" s="903" t="s">
        <v>585</v>
      </c>
      <c r="AL75" s="902"/>
      <c r="AM75" s="902"/>
      <c r="AN75" s="902"/>
      <c r="AO75" s="852"/>
      <c r="AP75" s="903" t="s">
        <v>585</v>
      </c>
      <c r="AQ75" s="902"/>
      <c r="AR75" s="902"/>
      <c r="AS75" s="902"/>
      <c r="AT75" s="852"/>
      <c r="AU75" s="903" t="s">
        <v>585</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580</v>
      </c>
      <c r="C76" s="896"/>
      <c r="D76" s="896"/>
      <c r="E76" s="896"/>
      <c r="F76" s="896"/>
      <c r="G76" s="896"/>
      <c r="H76" s="896"/>
      <c r="I76" s="896"/>
      <c r="J76" s="896"/>
      <c r="K76" s="896"/>
      <c r="L76" s="896"/>
      <c r="M76" s="896"/>
      <c r="N76" s="896"/>
      <c r="O76" s="896"/>
      <c r="P76" s="897"/>
      <c r="Q76" s="901">
        <v>7</v>
      </c>
      <c r="R76" s="902"/>
      <c r="S76" s="902"/>
      <c r="T76" s="902"/>
      <c r="U76" s="852"/>
      <c r="V76" s="903">
        <v>6</v>
      </c>
      <c r="W76" s="902"/>
      <c r="X76" s="902"/>
      <c r="Y76" s="902"/>
      <c r="Z76" s="852"/>
      <c r="AA76" s="903">
        <v>1</v>
      </c>
      <c r="AB76" s="902"/>
      <c r="AC76" s="902"/>
      <c r="AD76" s="902"/>
      <c r="AE76" s="852"/>
      <c r="AF76" s="903">
        <v>1</v>
      </c>
      <c r="AG76" s="902"/>
      <c r="AH76" s="902"/>
      <c r="AI76" s="902"/>
      <c r="AJ76" s="852"/>
      <c r="AK76" s="903" t="s">
        <v>585</v>
      </c>
      <c r="AL76" s="902"/>
      <c r="AM76" s="902"/>
      <c r="AN76" s="902"/>
      <c r="AO76" s="852"/>
      <c r="AP76" s="903" t="s">
        <v>585</v>
      </c>
      <c r="AQ76" s="902"/>
      <c r="AR76" s="902"/>
      <c r="AS76" s="902"/>
      <c r="AT76" s="852"/>
      <c r="AU76" s="903" t="s">
        <v>585</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581</v>
      </c>
      <c r="C77" s="896"/>
      <c r="D77" s="896"/>
      <c r="E77" s="896"/>
      <c r="F77" s="896"/>
      <c r="G77" s="896"/>
      <c r="H77" s="896"/>
      <c r="I77" s="896"/>
      <c r="J77" s="896"/>
      <c r="K77" s="896"/>
      <c r="L77" s="896"/>
      <c r="M77" s="896"/>
      <c r="N77" s="896"/>
      <c r="O77" s="896"/>
      <c r="P77" s="897"/>
      <c r="Q77" s="901">
        <v>42</v>
      </c>
      <c r="R77" s="902"/>
      <c r="S77" s="902"/>
      <c r="T77" s="902"/>
      <c r="U77" s="852"/>
      <c r="V77" s="903">
        <v>38</v>
      </c>
      <c r="W77" s="902"/>
      <c r="X77" s="902"/>
      <c r="Y77" s="902"/>
      <c r="Z77" s="852"/>
      <c r="AA77" s="903">
        <v>4</v>
      </c>
      <c r="AB77" s="902"/>
      <c r="AC77" s="902"/>
      <c r="AD77" s="902"/>
      <c r="AE77" s="852"/>
      <c r="AF77" s="903">
        <v>4</v>
      </c>
      <c r="AG77" s="902"/>
      <c r="AH77" s="902"/>
      <c r="AI77" s="902"/>
      <c r="AJ77" s="852"/>
      <c r="AK77" s="903">
        <v>27</v>
      </c>
      <c r="AL77" s="902"/>
      <c r="AM77" s="902"/>
      <c r="AN77" s="902"/>
      <c r="AO77" s="852"/>
      <c r="AP77" s="903" t="s">
        <v>585</v>
      </c>
      <c r="AQ77" s="902"/>
      <c r="AR77" s="902"/>
      <c r="AS77" s="902"/>
      <c r="AT77" s="852"/>
      <c r="AU77" s="903" t="s">
        <v>585</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582</v>
      </c>
      <c r="C78" s="896"/>
      <c r="D78" s="896"/>
      <c r="E78" s="896"/>
      <c r="F78" s="896"/>
      <c r="G78" s="896"/>
      <c r="H78" s="896"/>
      <c r="I78" s="896"/>
      <c r="J78" s="896"/>
      <c r="K78" s="896"/>
      <c r="L78" s="896"/>
      <c r="M78" s="896"/>
      <c r="N78" s="896"/>
      <c r="O78" s="896"/>
      <c r="P78" s="897"/>
      <c r="Q78" s="898">
        <v>1149</v>
      </c>
      <c r="R78" s="853"/>
      <c r="S78" s="853"/>
      <c r="T78" s="853"/>
      <c r="U78" s="853"/>
      <c r="V78" s="853">
        <v>1114</v>
      </c>
      <c r="W78" s="853"/>
      <c r="X78" s="853"/>
      <c r="Y78" s="853"/>
      <c r="Z78" s="853"/>
      <c r="AA78" s="853">
        <v>34</v>
      </c>
      <c r="AB78" s="853"/>
      <c r="AC78" s="853"/>
      <c r="AD78" s="853"/>
      <c r="AE78" s="853"/>
      <c r="AF78" s="853">
        <v>34</v>
      </c>
      <c r="AG78" s="853"/>
      <c r="AH78" s="853"/>
      <c r="AI78" s="853"/>
      <c r="AJ78" s="853"/>
      <c r="AK78" s="853">
        <v>578</v>
      </c>
      <c r="AL78" s="853"/>
      <c r="AM78" s="853"/>
      <c r="AN78" s="853"/>
      <c r="AO78" s="853"/>
      <c r="AP78" s="853" t="s">
        <v>585</v>
      </c>
      <c r="AQ78" s="853"/>
      <c r="AR78" s="853"/>
      <c r="AS78" s="853"/>
      <c r="AT78" s="853"/>
      <c r="AU78" s="853" t="s">
        <v>585</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t="s">
        <v>583</v>
      </c>
      <c r="C79" s="896"/>
      <c r="D79" s="896"/>
      <c r="E79" s="896"/>
      <c r="F79" s="896"/>
      <c r="G79" s="896"/>
      <c r="H79" s="896"/>
      <c r="I79" s="896"/>
      <c r="J79" s="896"/>
      <c r="K79" s="896"/>
      <c r="L79" s="896"/>
      <c r="M79" s="896"/>
      <c r="N79" s="896"/>
      <c r="O79" s="896"/>
      <c r="P79" s="897"/>
      <c r="Q79" s="898">
        <v>1148</v>
      </c>
      <c r="R79" s="853"/>
      <c r="S79" s="853"/>
      <c r="T79" s="853"/>
      <c r="U79" s="853"/>
      <c r="V79" s="853">
        <v>1024</v>
      </c>
      <c r="W79" s="853"/>
      <c r="X79" s="853"/>
      <c r="Y79" s="853"/>
      <c r="Z79" s="853"/>
      <c r="AA79" s="853">
        <v>124</v>
      </c>
      <c r="AB79" s="853"/>
      <c r="AC79" s="853"/>
      <c r="AD79" s="853"/>
      <c r="AE79" s="853"/>
      <c r="AF79" s="853">
        <v>124</v>
      </c>
      <c r="AG79" s="853"/>
      <c r="AH79" s="853"/>
      <c r="AI79" s="853"/>
      <c r="AJ79" s="853"/>
      <c r="AK79" s="853" t="s">
        <v>585</v>
      </c>
      <c r="AL79" s="853"/>
      <c r="AM79" s="853"/>
      <c r="AN79" s="853"/>
      <c r="AO79" s="853"/>
      <c r="AP79" s="853" t="s">
        <v>585</v>
      </c>
      <c r="AQ79" s="853"/>
      <c r="AR79" s="853"/>
      <c r="AS79" s="853"/>
      <c r="AT79" s="853"/>
      <c r="AU79" s="853" t="s">
        <v>585</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t="s">
        <v>584</v>
      </c>
      <c r="C80" s="896"/>
      <c r="D80" s="896"/>
      <c r="E80" s="896"/>
      <c r="F80" s="896"/>
      <c r="G80" s="896"/>
      <c r="H80" s="896"/>
      <c r="I80" s="896"/>
      <c r="J80" s="896"/>
      <c r="K80" s="896"/>
      <c r="L80" s="896"/>
      <c r="M80" s="896"/>
      <c r="N80" s="896"/>
      <c r="O80" s="896"/>
      <c r="P80" s="897"/>
      <c r="Q80" s="898">
        <v>269648</v>
      </c>
      <c r="R80" s="853"/>
      <c r="S80" s="853"/>
      <c r="T80" s="853"/>
      <c r="U80" s="853"/>
      <c r="V80" s="853">
        <v>264684</v>
      </c>
      <c r="W80" s="853"/>
      <c r="X80" s="853"/>
      <c r="Y80" s="853"/>
      <c r="Z80" s="853"/>
      <c r="AA80" s="853">
        <v>4964</v>
      </c>
      <c r="AB80" s="853"/>
      <c r="AC80" s="853"/>
      <c r="AD80" s="853"/>
      <c r="AE80" s="853"/>
      <c r="AF80" s="853">
        <v>4964</v>
      </c>
      <c r="AG80" s="853"/>
      <c r="AH80" s="853"/>
      <c r="AI80" s="853"/>
      <c r="AJ80" s="853"/>
      <c r="AK80" s="853">
        <v>2316</v>
      </c>
      <c r="AL80" s="853"/>
      <c r="AM80" s="853"/>
      <c r="AN80" s="853"/>
      <c r="AO80" s="853"/>
      <c r="AP80" s="853" t="s">
        <v>585</v>
      </c>
      <c r="AQ80" s="853"/>
      <c r="AR80" s="853"/>
      <c r="AS80" s="853"/>
      <c r="AT80" s="853"/>
      <c r="AU80" s="853" t="s">
        <v>585</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377</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6034</v>
      </c>
      <c r="AG88" s="864"/>
      <c r="AH88" s="864"/>
      <c r="AI88" s="864"/>
      <c r="AJ88" s="864"/>
      <c r="AK88" s="861"/>
      <c r="AL88" s="861"/>
      <c r="AM88" s="861"/>
      <c r="AN88" s="861"/>
      <c r="AO88" s="861"/>
      <c r="AP88" s="864">
        <v>2773</v>
      </c>
      <c r="AQ88" s="864"/>
      <c r="AR88" s="864"/>
      <c r="AS88" s="864"/>
      <c r="AT88" s="864"/>
      <c r="AU88" s="864">
        <v>338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296</v>
      </c>
      <c r="AG109" s="917"/>
      <c r="AH109" s="917"/>
      <c r="AI109" s="917"/>
      <c r="AJ109" s="918"/>
      <c r="AK109" s="916" t="s">
        <v>295</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296</v>
      </c>
      <c r="BW109" s="917"/>
      <c r="BX109" s="917"/>
      <c r="BY109" s="917"/>
      <c r="BZ109" s="918"/>
      <c r="CA109" s="916" t="s">
        <v>295</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296</v>
      </c>
      <c r="DM109" s="917"/>
      <c r="DN109" s="917"/>
      <c r="DO109" s="917"/>
      <c r="DP109" s="918"/>
      <c r="DQ109" s="916" t="s">
        <v>295</v>
      </c>
      <c r="DR109" s="917"/>
      <c r="DS109" s="917"/>
      <c r="DT109" s="917"/>
      <c r="DU109" s="918"/>
      <c r="DV109" s="916" t="s">
        <v>425</v>
      </c>
      <c r="DW109" s="917"/>
      <c r="DX109" s="917"/>
      <c r="DY109" s="917"/>
      <c r="DZ109" s="919"/>
    </row>
    <row r="110" spans="1:131" s="226" customFormat="1" ht="26.25" customHeight="1" x14ac:dyDescent="0.15">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2817310</v>
      </c>
      <c r="AB110" s="924"/>
      <c r="AC110" s="924"/>
      <c r="AD110" s="924"/>
      <c r="AE110" s="925"/>
      <c r="AF110" s="926">
        <v>2623070</v>
      </c>
      <c r="AG110" s="924"/>
      <c r="AH110" s="924"/>
      <c r="AI110" s="924"/>
      <c r="AJ110" s="925"/>
      <c r="AK110" s="926">
        <v>2436274</v>
      </c>
      <c r="AL110" s="924"/>
      <c r="AM110" s="924"/>
      <c r="AN110" s="924"/>
      <c r="AO110" s="925"/>
      <c r="AP110" s="927">
        <v>23.3</v>
      </c>
      <c r="AQ110" s="928"/>
      <c r="AR110" s="928"/>
      <c r="AS110" s="928"/>
      <c r="AT110" s="929"/>
      <c r="AU110" s="930" t="s">
        <v>67</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24984595</v>
      </c>
      <c r="BR110" s="959"/>
      <c r="BS110" s="959"/>
      <c r="BT110" s="959"/>
      <c r="BU110" s="959"/>
      <c r="BV110" s="959">
        <v>24062833</v>
      </c>
      <c r="BW110" s="959"/>
      <c r="BX110" s="959"/>
      <c r="BY110" s="959"/>
      <c r="BZ110" s="959"/>
      <c r="CA110" s="959">
        <v>23719276</v>
      </c>
      <c r="CB110" s="959"/>
      <c r="CC110" s="959"/>
      <c r="CD110" s="959"/>
      <c r="CE110" s="959"/>
      <c r="CF110" s="973">
        <v>226.4</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431</v>
      </c>
      <c r="DH110" s="959"/>
      <c r="DI110" s="959"/>
      <c r="DJ110" s="959"/>
      <c r="DK110" s="959"/>
      <c r="DL110" s="959" t="s">
        <v>121</v>
      </c>
      <c r="DM110" s="959"/>
      <c r="DN110" s="959"/>
      <c r="DO110" s="959"/>
      <c r="DP110" s="959"/>
      <c r="DQ110" s="959" t="s">
        <v>432</v>
      </c>
      <c r="DR110" s="959"/>
      <c r="DS110" s="959"/>
      <c r="DT110" s="959"/>
      <c r="DU110" s="959"/>
      <c r="DV110" s="960" t="s">
        <v>433</v>
      </c>
      <c r="DW110" s="960"/>
      <c r="DX110" s="960"/>
      <c r="DY110" s="960"/>
      <c r="DZ110" s="961"/>
    </row>
    <row r="111" spans="1:131" s="226" customFormat="1" ht="26.25" customHeight="1" x14ac:dyDescent="0.15">
      <c r="A111" s="962" t="s">
        <v>434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431</v>
      </c>
      <c r="AB111" s="966"/>
      <c r="AC111" s="966"/>
      <c r="AD111" s="966"/>
      <c r="AE111" s="967"/>
      <c r="AF111" s="968" t="s">
        <v>431</v>
      </c>
      <c r="AG111" s="966"/>
      <c r="AH111" s="966"/>
      <c r="AI111" s="966"/>
      <c r="AJ111" s="967"/>
      <c r="AK111" s="968" t="s">
        <v>431</v>
      </c>
      <c r="AL111" s="966"/>
      <c r="AM111" s="966"/>
      <c r="AN111" s="966"/>
      <c r="AO111" s="967"/>
      <c r="AP111" s="969" t="s">
        <v>406</v>
      </c>
      <c r="AQ111" s="970"/>
      <c r="AR111" s="970"/>
      <c r="AS111" s="970"/>
      <c r="AT111" s="971"/>
      <c r="AU111" s="932"/>
      <c r="AV111" s="933"/>
      <c r="AW111" s="933"/>
      <c r="AX111" s="933"/>
      <c r="AY111" s="933"/>
      <c r="AZ111" s="981" t="s">
        <v>435</v>
      </c>
      <c r="BA111" s="982"/>
      <c r="BB111" s="982"/>
      <c r="BC111" s="982"/>
      <c r="BD111" s="982"/>
      <c r="BE111" s="982"/>
      <c r="BF111" s="982"/>
      <c r="BG111" s="982"/>
      <c r="BH111" s="982"/>
      <c r="BI111" s="982"/>
      <c r="BJ111" s="982"/>
      <c r="BK111" s="982"/>
      <c r="BL111" s="982"/>
      <c r="BM111" s="982"/>
      <c r="BN111" s="982"/>
      <c r="BO111" s="982"/>
      <c r="BP111" s="983"/>
      <c r="BQ111" s="951">
        <v>212608</v>
      </c>
      <c r="BR111" s="952"/>
      <c r="BS111" s="952"/>
      <c r="BT111" s="952"/>
      <c r="BU111" s="952"/>
      <c r="BV111" s="952">
        <v>102808</v>
      </c>
      <c r="BW111" s="952"/>
      <c r="BX111" s="952"/>
      <c r="BY111" s="952"/>
      <c r="BZ111" s="952"/>
      <c r="CA111" s="952">
        <v>82228</v>
      </c>
      <c r="CB111" s="952"/>
      <c r="CC111" s="952"/>
      <c r="CD111" s="952"/>
      <c r="CE111" s="952"/>
      <c r="CF111" s="946">
        <v>0.8</v>
      </c>
      <c r="CG111" s="947"/>
      <c r="CH111" s="947"/>
      <c r="CI111" s="947"/>
      <c r="CJ111" s="947"/>
      <c r="CK111" s="977"/>
      <c r="CL111" s="978"/>
      <c r="CM111" s="948" t="s">
        <v>436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433</v>
      </c>
      <c r="DH111" s="952"/>
      <c r="DI111" s="952"/>
      <c r="DJ111" s="952"/>
      <c r="DK111" s="952"/>
      <c r="DL111" s="952" t="s">
        <v>406</v>
      </c>
      <c r="DM111" s="952"/>
      <c r="DN111" s="952"/>
      <c r="DO111" s="952"/>
      <c r="DP111" s="952"/>
      <c r="DQ111" s="952" t="s">
        <v>437</v>
      </c>
      <c r="DR111" s="952"/>
      <c r="DS111" s="952"/>
      <c r="DT111" s="952"/>
      <c r="DU111" s="952"/>
      <c r="DV111" s="953" t="s">
        <v>432</v>
      </c>
      <c r="DW111" s="953"/>
      <c r="DX111" s="953"/>
      <c r="DY111" s="953"/>
      <c r="DZ111" s="954"/>
    </row>
    <row r="112" spans="1:131" s="226" customFormat="1" ht="26.25" customHeight="1" x14ac:dyDescent="0.15">
      <c r="A112" s="984" t="s">
        <v>438</v>
      </c>
      <c r="B112" s="985"/>
      <c r="C112" s="982" t="s">
        <v>439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433</v>
      </c>
      <c r="AB112" s="991"/>
      <c r="AC112" s="991"/>
      <c r="AD112" s="991"/>
      <c r="AE112" s="992"/>
      <c r="AF112" s="993" t="s">
        <v>379</v>
      </c>
      <c r="AG112" s="991"/>
      <c r="AH112" s="991"/>
      <c r="AI112" s="991"/>
      <c r="AJ112" s="992"/>
      <c r="AK112" s="993" t="s">
        <v>121</v>
      </c>
      <c r="AL112" s="991"/>
      <c r="AM112" s="991"/>
      <c r="AN112" s="991"/>
      <c r="AO112" s="992"/>
      <c r="AP112" s="994" t="s">
        <v>433</v>
      </c>
      <c r="AQ112" s="995"/>
      <c r="AR112" s="995"/>
      <c r="AS112" s="995"/>
      <c r="AT112" s="996"/>
      <c r="AU112" s="932"/>
      <c r="AV112" s="933"/>
      <c r="AW112" s="933"/>
      <c r="AX112" s="933"/>
      <c r="AY112" s="933"/>
      <c r="AZ112" s="981" t="s">
        <v>440</v>
      </c>
      <c r="BA112" s="982"/>
      <c r="BB112" s="982"/>
      <c r="BC112" s="982"/>
      <c r="BD112" s="982"/>
      <c r="BE112" s="982"/>
      <c r="BF112" s="982"/>
      <c r="BG112" s="982"/>
      <c r="BH112" s="982"/>
      <c r="BI112" s="982"/>
      <c r="BJ112" s="982"/>
      <c r="BK112" s="982"/>
      <c r="BL112" s="982"/>
      <c r="BM112" s="982"/>
      <c r="BN112" s="982"/>
      <c r="BO112" s="982"/>
      <c r="BP112" s="983"/>
      <c r="BQ112" s="951">
        <v>21240612</v>
      </c>
      <c r="BR112" s="952"/>
      <c r="BS112" s="952"/>
      <c r="BT112" s="952"/>
      <c r="BU112" s="952"/>
      <c r="BV112" s="952">
        <v>22201041</v>
      </c>
      <c r="BW112" s="952"/>
      <c r="BX112" s="952"/>
      <c r="BY112" s="952"/>
      <c r="BZ112" s="952"/>
      <c r="CA112" s="952">
        <v>22276806</v>
      </c>
      <c r="CB112" s="952"/>
      <c r="CC112" s="952"/>
      <c r="CD112" s="952"/>
      <c r="CE112" s="952"/>
      <c r="CF112" s="946">
        <v>212.6</v>
      </c>
      <c r="CG112" s="947"/>
      <c r="CH112" s="947"/>
      <c r="CI112" s="947"/>
      <c r="CJ112" s="947"/>
      <c r="CK112" s="977"/>
      <c r="CL112" s="978"/>
      <c r="CM112" s="948" t="s">
        <v>441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437</v>
      </c>
      <c r="DH112" s="952"/>
      <c r="DI112" s="952"/>
      <c r="DJ112" s="952"/>
      <c r="DK112" s="952"/>
      <c r="DL112" s="952" t="s">
        <v>431</v>
      </c>
      <c r="DM112" s="952"/>
      <c r="DN112" s="952"/>
      <c r="DO112" s="952"/>
      <c r="DP112" s="952"/>
      <c r="DQ112" s="952" t="s">
        <v>379</v>
      </c>
      <c r="DR112" s="952"/>
      <c r="DS112" s="952"/>
      <c r="DT112" s="952"/>
      <c r="DU112" s="952"/>
      <c r="DV112" s="953" t="s">
        <v>442</v>
      </c>
      <c r="DW112" s="953"/>
      <c r="DX112" s="953"/>
      <c r="DY112" s="953"/>
      <c r="DZ112" s="954"/>
    </row>
    <row r="113" spans="1:130" s="226" customFormat="1" ht="26.25" customHeight="1" x14ac:dyDescent="0.15">
      <c r="A113" s="986"/>
      <c r="B113" s="987"/>
      <c r="C113" s="982" t="s">
        <v>443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1085242</v>
      </c>
      <c r="AB113" s="966"/>
      <c r="AC113" s="966"/>
      <c r="AD113" s="966"/>
      <c r="AE113" s="967"/>
      <c r="AF113" s="968">
        <v>1103987</v>
      </c>
      <c r="AG113" s="966"/>
      <c r="AH113" s="966"/>
      <c r="AI113" s="966"/>
      <c r="AJ113" s="967"/>
      <c r="AK113" s="968">
        <v>1031700</v>
      </c>
      <c r="AL113" s="966"/>
      <c r="AM113" s="966"/>
      <c r="AN113" s="966"/>
      <c r="AO113" s="967"/>
      <c r="AP113" s="969">
        <v>9.8000000000000007</v>
      </c>
      <c r="AQ113" s="970"/>
      <c r="AR113" s="970"/>
      <c r="AS113" s="970"/>
      <c r="AT113" s="971"/>
      <c r="AU113" s="932"/>
      <c r="AV113" s="933"/>
      <c r="AW113" s="933"/>
      <c r="AX113" s="933"/>
      <c r="AY113" s="933"/>
      <c r="AZ113" s="981" t="s">
        <v>444</v>
      </c>
      <c r="BA113" s="982"/>
      <c r="BB113" s="982"/>
      <c r="BC113" s="982"/>
      <c r="BD113" s="982"/>
      <c r="BE113" s="982"/>
      <c r="BF113" s="982"/>
      <c r="BG113" s="982"/>
      <c r="BH113" s="982"/>
      <c r="BI113" s="982"/>
      <c r="BJ113" s="982"/>
      <c r="BK113" s="982"/>
      <c r="BL113" s="982"/>
      <c r="BM113" s="982"/>
      <c r="BN113" s="982"/>
      <c r="BO113" s="982"/>
      <c r="BP113" s="983"/>
      <c r="BQ113" s="951">
        <v>231876</v>
      </c>
      <c r="BR113" s="952"/>
      <c r="BS113" s="952"/>
      <c r="BT113" s="952"/>
      <c r="BU113" s="952"/>
      <c r="BV113" s="952">
        <v>178181</v>
      </c>
      <c r="BW113" s="952"/>
      <c r="BX113" s="952"/>
      <c r="BY113" s="952"/>
      <c r="BZ113" s="952"/>
      <c r="CA113" s="952">
        <v>338389</v>
      </c>
      <c r="CB113" s="952"/>
      <c r="CC113" s="952"/>
      <c r="CD113" s="952"/>
      <c r="CE113" s="952"/>
      <c r="CF113" s="946">
        <v>3.2</v>
      </c>
      <c r="CG113" s="947"/>
      <c r="CH113" s="947"/>
      <c r="CI113" s="947"/>
      <c r="CJ113" s="947"/>
      <c r="CK113" s="977"/>
      <c r="CL113" s="978"/>
      <c r="CM113" s="948" t="s">
        <v>445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379</v>
      </c>
      <c r="DH113" s="991"/>
      <c r="DI113" s="991"/>
      <c r="DJ113" s="991"/>
      <c r="DK113" s="992"/>
      <c r="DL113" s="993" t="s">
        <v>433</v>
      </c>
      <c r="DM113" s="991"/>
      <c r="DN113" s="991"/>
      <c r="DO113" s="991"/>
      <c r="DP113" s="992"/>
      <c r="DQ113" s="993" t="s">
        <v>379</v>
      </c>
      <c r="DR113" s="991"/>
      <c r="DS113" s="991"/>
      <c r="DT113" s="991"/>
      <c r="DU113" s="992"/>
      <c r="DV113" s="994" t="s">
        <v>437</v>
      </c>
      <c r="DW113" s="995"/>
      <c r="DX113" s="995"/>
      <c r="DY113" s="995"/>
      <c r="DZ113" s="996"/>
    </row>
    <row r="114" spans="1:130" s="226" customFormat="1" ht="26.25" customHeight="1" x14ac:dyDescent="0.15">
      <c r="A114" s="986"/>
      <c r="B114" s="987"/>
      <c r="C114" s="982" t="s">
        <v>446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97719</v>
      </c>
      <c r="AB114" s="991"/>
      <c r="AC114" s="991"/>
      <c r="AD114" s="991"/>
      <c r="AE114" s="992"/>
      <c r="AF114" s="993">
        <v>78899</v>
      </c>
      <c r="AG114" s="991"/>
      <c r="AH114" s="991"/>
      <c r="AI114" s="991"/>
      <c r="AJ114" s="992"/>
      <c r="AK114" s="993">
        <v>29846</v>
      </c>
      <c r="AL114" s="991"/>
      <c r="AM114" s="991"/>
      <c r="AN114" s="991"/>
      <c r="AO114" s="992"/>
      <c r="AP114" s="994">
        <v>0.3</v>
      </c>
      <c r="AQ114" s="995"/>
      <c r="AR114" s="995"/>
      <c r="AS114" s="995"/>
      <c r="AT114" s="996"/>
      <c r="AU114" s="932"/>
      <c r="AV114" s="933"/>
      <c r="AW114" s="933"/>
      <c r="AX114" s="933"/>
      <c r="AY114" s="933"/>
      <c r="AZ114" s="981" t="s">
        <v>447</v>
      </c>
      <c r="BA114" s="982"/>
      <c r="BB114" s="982"/>
      <c r="BC114" s="982"/>
      <c r="BD114" s="982"/>
      <c r="BE114" s="982"/>
      <c r="BF114" s="982"/>
      <c r="BG114" s="982"/>
      <c r="BH114" s="982"/>
      <c r="BI114" s="982"/>
      <c r="BJ114" s="982"/>
      <c r="BK114" s="982"/>
      <c r="BL114" s="982"/>
      <c r="BM114" s="982"/>
      <c r="BN114" s="982"/>
      <c r="BO114" s="982"/>
      <c r="BP114" s="983"/>
      <c r="BQ114" s="951">
        <v>4764025</v>
      </c>
      <c r="BR114" s="952"/>
      <c r="BS114" s="952"/>
      <c r="BT114" s="952"/>
      <c r="BU114" s="952"/>
      <c r="BV114" s="952">
        <v>4679969</v>
      </c>
      <c r="BW114" s="952"/>
      <c r="BX114" s="952"/>
      <c r="BY114" s="952"/>
      <c r="BZ114" s="952"/>
      <c r="CA114" s="952">
        <v>4654178</v>
      </c>
      <c r="CB114" s="952"/>
      <c r="CC114" s="952"/>
      <c r="CD114" s="952"/>
      <c r="CE114" s="952"/>
      <c r="CF114" s="946">
        <v>44.4</v>
      </c>
      <c r="CG114" s="947"/>
      <c r="CH114" s="947"/>
      <c r="CI114" s="947"/>
      <c r="CJ114" s="947"/>
      <c r="CK114" s="977"/>
      <c r="CL114" s="978"/>
      <c r="CM114" s="948" t="s">
        <v>448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v>7959</v>
      </c>
      <c r="DH114" s="991"/>
      <c r="DI114" s="991"/>
      <c r="DJ114" s="991"/>
      <c r="DK114" s="992"/>
      <c r="DL114" s="993" t="s">
        <v>437</v>
      </c>
      <c r="DM114" s="991"/>
      <c r="DN114" s="991"/>
      <c r="DO114" s="991"/>
      <c r="DP114" s="992"/>
      <c r="DQ114" s="993" t="s">
        <v>379</v>
      </c>
      <c r="DR114" s="991"/>
      <c r="DS114" s="991"/>
      <c r="DT114" s="991"/>
      <c r="DU114" s="992"/>
      <c r="DV114" s="994" t="s">
        <v>437</v>
      </c>
      <c r="DW114" s="995"/>
      <c r="DX114" s="995"/>
      <c r="DY114" s="995"/>
      <c r="DZ114" s="996"/>
    </row>
    <row r="115" spans="1:130" s="226" customFormat="1" ht="26.25" customHeight="1" x14ac:dyDescent="0.15">
      <c r="A115" s="986"/>
      <c r="B115" s="987"/>
      <c r="C115" s="982" t="s">
        <v>449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63295</v>
      </c>
      <c r="AB115" s="966"/>
      <c r="AC115" s="966"/>
      <c r="AD115" s="966"/>
      <c r="AE115" s="967"/>
      <c r="AF115" s="968">
        <v>62153</v>
      </c>
      <c r="AG115" s="966"/>
      <c r="AH115" s="966"/>
      <c r="AI115" s="966"/>
      <c r="AJ115" s="967"/>
      <c r="AK115" s="968">
        <v>20580</v>
      </c>
      <c r="AL115" s="966"/>
      <c r="AM115" s="966"/>
      <c r="AN115" s="966"/>
      <c r="AO115" s="967"/>
      <c r="AP115" s="969">
        <v>0.2</v>
      </c>
      <c r="AQ115" s="970"/>
      <c r="AR115" s="970"/>
      <c r="AS115" s="970"/>
      <c r="AT115" s="971"/>
      <c r="AU115" s="932"/>
      <c r="AV115" s="933"/>
      <c r="AW115" s="933"/>
      <c r="AX115" s="933"/>
      <c r="AY115" s="933"/>
      <c r="AZ115" s="981" t="s">
        <v>450</v>
      </c>
      <c r="BA115" s="982"/>
      <c r="BB115" s="982"/>
      <c r="BC115" s="982"/>
      <c r="BD115" s="982"/>
      <c r="BE115" s="982"/>
      <c r="BF115" s="982"/>
      <c r="BG115" s="982"/>
      <c r="BH115" s="982"/>
      <c r="BI115" s="982"/>
      <c r="BJ115" s="982"/>
      <c r="BK115" s="982"/>
      <c r="BL115" s="982"/>
      <c r="BM115" s="982"/>
      <c r="BN115" s="982"/>
      <c r="BO115" s="982"/>
      <c r="BP115" s="983"/>
      <c r="BQ115" s="951" t="s">
        <v>433</v>
      </c>
      <c r="BR115" s="952"/>
      <c r="BS115" s="952"/>
      <c r="BT115" s="952"/>
      <c r="BU115" s="952"/>
      <c r="BV115" s="952" t="s">
        <v>406</v>
      </c>
      <c r="BW115" s="952"/>
      <c r="BX115" s="952"/>
      <c r="BY115" s="952"/>
      <c r="BZ115" s="952"/>
      <c r="CA115" s="952" t="s">
        <v>437</v>
      </c>
      <c r="CB115" s="952"/>
      <c r="CC115" s="952"/>
      <c r="CD115" s="952"/>
      <c r="CE115" s="952"/>
      <c r="CF115" s="946" t="s">
        <v>431</v>
      </c>
      <c r="CG115" s="947"/>
      <c r="CH115" s="947"/>
      <c r="CI115" s="947"/>
      <c r="CJ115" s="947"/>
      <c r="CK115" s="977"/>
      <c r="CL115" s="978"/>
      <c r="CM115" s="981"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437</v>
      </c>
      <c r="DH115" s="991"/>
      <c r="DI115" s="991"/>
      <c r="DJ115" s="991"/>
      <c r="DK115" s="992"/>
      <c r="DL115" s="993" t="s">
        <v>437</v>
      </c>
      <c r="DM115" s="991"/>
      <c r="DN115" s="991"/>
      <c r="DO115" s="991"/>
      <c r="DP115" s="992"/>
      <c r="DQ115" s="993" t="s">
        <v>431</v>
      </c>
      <c r="DR115" s="991"/>
      <c r="DS115" s="991"/>
      <c r="DT115" s="991"/>
      <c r="DU115" s="992"/>
      <c r="DV115" s="994" t="s">
        <v>437</v>
      </c>
      <c r="DW115" s="995"/>
      <c r="DX115" s="995"/>
      <c r="DY115" s="995"/>
      <c r="DZ115" s="996"/>
    </row>
    <row r="116" spans="1:130" s="226" customFormat="1" ht="26.25" customHeight="1" x14ac:dyDescent="0.15">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407</v>
      </c>
      <c r="AB116" s="991"/>
      <c r="AC116" s="991"/>
      <c r="AD116" s="991"/>
      <c r="AE116" s="992"/>
      <c r="AF116" s="993">
        <v>338</v>
      </c>
      <c r="AG116" s="991"/>
      <c r="AH116" s="991"/>
      <c r="AI116" s="991"/>
      <c r="AJ116" s="992"/>
      <c r="AK116" s="993" t="s">
        <v>379</v>
      </c>
      <c r="AL116" s="991"/>
      <c r="AM116" s="991"/>
      <c r="AN116" s="991"/>
      <c r="AO116" s="992"/>
      <c r="AP116" s="994" t="s">
        <v>379</v>
      </c>
      <c r="AQ116" s="995"/>
      <c r="AR116" s="995"/>
      <c r="AS116" s="995"/>
      <c r="AT116" s="996"/>
      <c r="AU116" s="932"/>
      <c r="AV116" s="933"/>
      <c r="AW116" s="933"/>
      <c r="AX116" s="933"/>
      <c r="AY116" s="933"/>
      <c r="AZ116" s="999" t="s">
        <v>453</v>
      </c>
      <c r="BA116" s="1000"/>
      <c r="BB116" s="1000"/>
      <c r="BC116" s="1000"/>
      <c r="BD116" s="1000"/>
      <c r="BE116" s="1000"/>
      <c r="BF116" s="1000"/>
      <c r="BG116" s="1000"/>
      <c r="BH116" s="1000"/>
      <c r="BI116" s="1000"/>
      <c r="BJ116" s="1000"/>
      <c r="BK116" s="1000"/>
      <c r="BL116" s="1000"/>
      <c r="BM116" s="1000"/>
      <c r="BN116" s="1000"/>
      <c r="BO116" s="1000"/>
      <c r="BP116" s="1001"/>
      <c r="BQ116" s="951" t="s">
        <v>437</v>
      </c>
      <c r="BR116" s="952"/>
      <c r="BS116" s="952"/>
      <c r="BT116" s="952"/>
      <c r="BU116" s="952"/>
      <c r="BV116" s="952" t="s">
        <v>431</v>
      </c>
      <c r="BW116" s="952"/>
      <c r="BX116" s="952"/>
      <c r="BY116" s="952"/>
      <c r="BZ116" s="952"/>
      <c r="CA116" s="952" t="s">
        <v>379</v>
      </c>
      <c r="CB116" s="952"/>
      <c r="CC116" s="952"/>
      <c r="CD116" s="952"/>
      <c r="CE116" s="952"/>
      <c r="CF116" s="946" t="s">
        <v>379</v>
      </c>
      <c r="CG116" s="947"/>
      <c r="CH116" s="947"/>
      <c r="CI116" s="947"/>
      <c r="CJ116" s="947"/>
      <c r="CK116" s="977"/>
      <c r="CL116" s="978"/>
      <c r="CM116" s="948" t="s">
        <v>454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190256</v>
      </c>
      <c r="DH116" s="991"/>
      <c r="DI116" s="991"/>
      <c r="DJ116" s="991"/>
      <c r="DK116" s="992"/>
      <c r="DL116" s="993">
        <v>92013</v>
      </c>
      <c r="DM116" s="991"/>
      <c r="DN116" s="991"/>
      <c r="DO116" s="991"/>
      <c r="DP116" s="992"/>
      <c r="DQ116" s="993">
        <v>75031</v>
      </c>
      <c r="DR116" s="991"/>
      <c r="DS116" s="991"/>
      <c r="DT116" s="991"/>
      <c r="DU116" s="992"/>
      <c r="DV116" s="994">
        <v>0.7</v>
      </c>
      <c r="DW116" s="995"/>
      <c r="DX116" s="995"/>
      <c r="DY116" s="995"/>
      <c r="DZ116" s="996"/>
    </row>
    <row r="117" spans="1:130" s="226" customFormat="1" ht="26.25" customHeight="1" x14ac:dyDescent="0.15">
      <c r="A117" s="936" t="s">
        <v>178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455</v>
      </c>
      <c r="Z117" s="918"/>
      <c r="AA117" s="1008">
        <v>4063973</v>
      </c>
      <c r="AB117" s="1009"/>
      <c r="AC117" s="1009"/>
      <c r="AD117" s="1009"/>
      <c r="AE117" s="1010"/>
      <c r="AF117" s="1011">
        <v>3868447</v>
      </c>
      <c r="AG117" s="1009"/>
      <c r="AH117" s="1009"/>
      <c r="AI117" s="1009"/>
      <c r="AJ117" s="1010"/>
      <c r="AK117" s="1011">
        <v>3518400</v>
      </c>
      <c r="AL117" s="1009"/>
      <c r="AM117" s="1009"/>
      <c r="AN117" s="1009"/>
      <c r="AO117" s="1010"/>
      <c r="AP117" s="1012"/>
      <c r="AQ117" s="1013"/>
      <c r="AR117" s="1013"/>
      <c r="AS117" s="1013"/>
      <c r="AT117" s="1014"/>
      <c r="AU117" s="932"/>
      <c r="AV117" s="933"/>
      <c r="AW117" s="933"/>
      <c r="AX117" s="933"/>
      <c r="AY117" s="933"/>
      <c r="AZ117" s="999" t="s">
        <v>456</v>
      </c>
      <c r="BA117" s="1000"/>
      <c r="BB117" s="1000"/>
      <c r="BC117" s="1000"/>
      <c r="BD117" s="1000"/>
      <c r="BE117" s="1000"/>
      <c r="BF117" s="1000"/>
      <c r="BG117" s="1000"/>
      <c r="BH117" s="1000"/>
      <c r="BI117" s="1000"/>
      <c r="BJ117" s="1000"/>
      <c r="BK117" s="1000"/>
      <c r="BL117" s="1000"/>
      <c r="BM117" s="1000"/>
      <c r="BN117" s="1000"/>
      <c r="BO117" s="1000"/>
      <c r="BP117" s="1001"/>
      <c r="BQ117" s="951" t="s">
        <v>121</v>
      </c>
      <c r="BR117" s="952"/>
      <c r="BS117" s="952"/>
      <c r="BT117" s="952"/>
      <c r="BU117" s="952"/>
      <c r="BV117" s="952" t="s">
        <v>431</v>
      </c>
      <c r="BW117" s="952"/>
      <c r="BX117" s="952"/>
      <c r="BY117" s="952"/>
      <c r="BZ117" s="952"/>
      <c r="CA117" s="952" t="s">
        <v>431</v>
      </c>
      <c r="CB117" s="952"/>
      <c r="CC117" s="952"/>
      <c r="CD117" s="952"/>
      <c r="CE117" s="952"/>
      <c r="CF117" s="946" t="s">
        <v>437</v>
      </c>
      <c r="CG117" s="947"/>
      <c r="CH117" s="947"/>
      <c r="CI117" s="947"/>
      <c r="CJ117" s="947"/>
      <c r="CK117" s="977"/>
      <c r="CL117" s="978"/>
      <c r="CM117" s="948" t="s">
        <v>457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431</v>
      </c>
      <c r="DH117" s="991"/>
      <c r="DI117" s="991"/>
      <c r="DJ117" s="991"/>
      <c r="DK117" s="992"/>
      <c r="DL117" s="993" t="s">
        <v>437</v>
      </c>
      <c r="DM117" s="991"/>
      <c r="DN117" s="991"/>
      <c r="DO117" s="991"/>
      <c r="DP117" s="992"/>
      <c r="DQ117" s="993" t="s">
        <v>437</v>
      </c>
      <c r="DR117" s="991"/>
      <c r="DS117" s="991"/>
      <c r="DT117" s="991"/>
      <c r="DU117" s="992"/>
      <c r="DV117" s="994" t="s">
        <v>437</v>
      </c>
      <c r="DW117" s="995"/>
      <c r="DX117" s="995"/>
      <c r="DY117" s="995"/>
      <c r="DZ117" s="996"/>
    </row>
    <row r="118" spans="1:130" s="226" customFormat="1" ht="26.25" customHeight="1" x14ac:dyDescent="0.15">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296</v>
      </c>
      <c r="AG118" s="917"/>
      <c r="AH118" s="917"/>
      <c r="AI118" s="917"/>
      <c r="AJ118" s="918"/>
      <c r="AK118" s="916" t="s">
        <v>295</v>
      </c>
      <c r="AL118" s="917"/>
      <c r="AM118" s="917"/>
      <c r="AN118" s="917"/>
      <c r="AO118" s="918"/>
      <c r="AP118" s="1003" t="s">
        <v>425</v>
      </c>
      <c r="AQ118" s="1004"/>
      <c r="AR118" s="1004"/>
      <c r="AS118" s="1004"/>
      <c r="AT118" s="1005"/>
      <c r="AU118" s="932"/>
      <c r="AV118" s="933"/>
      <c r="AW118" s="933"/>
      <c r="AX118" s="933"/>
      <c r="AY118" s="933"/>
      <c r="AZ118" s="1006" t="s">
        <v>458</v>
      </c>
      <c r="BA118" s="997"/>
      <c r="BB118" s="997"/>
      <c r="BC118" s="997"/>
      <c r="BD118" s="997"/>
      <c r="BE118" s="997"/>
      <c r="BF118" s="997"/>
      <c r="BG118" s="997"/>
      <c r="BH118" s="997"/>
      <c r="BI118" s="997"/>
      <c r="BJ118" s="997"/>
      <c r="BK118" s="997"/>
      <c r="BL118" s="997"/>
      <c r="BM118" s="997"/>
      <c r="BN118" s="997"/>
      <c r="BO118" s="997"/>
      <c r="BP118" s="998"/>
      <c r="BQ118" s="1029" t="s">
        <v>437</v>
      </c>
      <c r="BR118" s="1030"/>
      <c r="BS118" s="1030"/>
      <c r="BT118" s="1030"/>
      <c r="BU118" s="1030"/>
      <c r="BV118" s="1030" t="s">
        <v>437</v>
      </c>
      <c r="BW118" s="1030"/>
      <c r="BX118" s="1030"/>
      <c r="BY118" s="1030"/>
      <c r="BZ118" s="1030"/>
      <c r="CA118" s="1030" t="s">
        <v>437</v>
      </c>
      <c r="CB118" s="1030"/>
      <c r="CC118" s="1030"/>
      <c r="CD118" s="1030"/>
      <c r="CE118" s="1030"/>
      <c r="CF118" s="946" t="s">
        <v>442</v>
      </c>
      <c r="CG118" s="947"/>
      <c r="CH118" s="947"/>
      <c r="CI118" s="947"/>
      <c r="CJ118" s="947"/>
      <c r="CK118" s="977"/>
      <c r="CL118" s="978"/>
      <c r="CM118" s="948" t="s">
        <v>459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437</v>
      </c>
      <c r="DH118" s="991"/>
      <c r="DI118" s="991"/>
      <c r="DJ118" s="991"/>
      <c r="DK118" s="992"/>
      <c r="DL118" s="993" t="s">
        <v>442</v>
      </c>
      <c r="DM118" s="991"/>
      <c r="DN118" s="991"/>
      <c r="DO118" s="991"/>
      <c r="DP118" s="992"/>
      <c r="DQ118" s="993" t="s">
        <v>442</v>
      </c>
      <c r="DR118" s="991"/>
      <c r="DS118" s="991"/>
      <c r="DT118" s="991"/>
      <c r="DU118" s="992"/>
      <c r="DV118" s="994" t="s">
        <v>437</v>
      </c>
      <c r="DW118" s="995"/>
      <c r="DX118" s="995"/>
      <c r="DY118" s="995"/>
      <c r="DZ118" s="996"/>
    </row>
    <row r="119" spans="1:130" s="226" customFormat="1" ht="26.25" customHeight="1" x14ac:dyDescent="0.15">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442</v>
      </c>
      <c r="AB119" s="924"/>
      <c r="AC119" s="924"/>
      <c r="AD119" s="924"/>
      <c r="AE119" s="925"/>
      <c r="AF119" s="926" t="s">
        <v>442</v>
      </c>
      <c r="AG119" s="924"/>
      <c r="AH119" s="924"/>
      <c r="AI119" s="924"/>
      <c r="AJ119" s="925"/>
      <c r="AK119" s="926" t="s">
        <v>437</v>
      </c>
      <c r="AL119" s="924"/>
      <c r="AM119" s="924"/>
      <c r="AN119" s="924"/>
      <c r="AO119" s="925"/>
      <c r="AP119" s="927" t="s">
        <v>437</v>
      </c>
      <c r="AQ119" s="928"/>
      <c r="AR119" s="928"/>
      <c r="AS119" s="928"/>
      <c r="AT119" s="929"/>
      <c r="AU119" s="934"/>
      <c r="AV119" s="935"/>
      <c r="AW119" s="935"/>
      <c r="AX119" s="935"/>
      <c r="AY119" s="935"/>
      <c r="AZ119" s="257" t="s">
        <v>178</v>
      </c>
      <c r="BA119" s="257"/>
      <c r="BB119" s="257"/>
      <c r="BC119" s="257"/>
      <c r="BD119" s="257"/>
      <c r="BE119" s="257"/>
      <c r="BF119" s="257"/>
      <c r="BG119" s="257"/>
      <c r="BH119" s="257"/>
      <c r="BI119" s="257"/>
      <c r="BJ119" s="257"/>
      <c r="BK119" s="257"/>
      <c r="BL119" s="257"/>
      <c r="BM119" s="257"/>
      <c r="BN119" s="257"/>
      <c r="BO119" s="1007" t="s">
        <v>460</v>
      </c>
      <c r="BP119" s="1038"/>
      <c r="BQ119" s="1029">
        <v>51433716</v>
      </c>
      <c r="BR119" s="1030"/>
      <c r="BS119" s="1030"/>
      <c r="BT119" s="1030"/>
      <c r="BU119" s="1030"/>
      <c r="BV119" s="1030">
        <v>51224832</v>
      </c>
      <c r="BW119" s="1030"/>
      <c r="BX119" s="1030"/>
      <c r="BY119" s="1030"/>
      <c r="BZ119" s="1030"/>
      <c r="CA119" s="1030">
        <v>51070877</v>
      </c>
      <c r="CB119" s="1030"/>
      <c r="CC119" s="1030"/>
      <c r="CD119" s="1030"/>
      <c r="CE119" s="1030"/>
      <c r="CF119" s="1031"/>
      <c r="CG119" s="1032"/>
      <c r="CH119" s="1032"/>
      <c r="CI119" s="1032"/>
      <c r="CJ119" s="1033"/>
      <c r="CK119" s="979"/>
      <c r="CL119" s="980"/>
      <c r="CM119" s="1034" t="s">
        <v>461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14393</v>
      </c>
      <c r="DH119" s="1016"/>
      <c r="DI119" s="1016"/>
      <c r="DJ119" s="1016"/>
      <c r="DK119" s="1017"/>
      <c r="DL119" s="1015">
        <v>10795</v>
      </c>
      <c r="DM119" s="1016"/>
      <c r="DN119" s="1016"/>
      <c r="DO119" s="1016"/>
      <c r="DP119" s="1017"/>
      <c r="DQ119" s="1015">
        <v>7197</v>
      </c>
      <c r="DR119" s="1016"/>
      <c r="DS119" s="1016"/>
      <c r="DT119" s="1016"/>
      <c r="DU119" s="1017"/>
      <c r="DV119" s="1018">
        <v>0.1</v>
      </c>
      <c r="DW119" s="1019"/>
      <c r="DX119" s="1019"/>
      <c r="DY119" s="1019"/>
      <c r="DZ119" s="1020"/>
    </row>
    <row r="120" spans="1:130" s="226" customFormat="1" ht="26.25" customHeight="1" x14ac:dyDescent="0.15">
      <c r="A120" s="1091"/>
      <c r="B120" s="978"/>
      <c r="C120" s="948" t="s">
        <v>436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437</v>
      </c>
      <c r="AB120" s="991"/>
      <c r="AC120" s="991"/>
      <c r="AD120" s="991"/>
      <c r="AE120" s="992"/>
      <c r="AF120" s="993" t="s">
        <v>437</v>
      </c>
      <c r="AG120" s="991"/>
      <c r="AH120" s="991"/>
      <c r="AI120" s="991"/>
      <c r="AJ120" s="992"/>
      <c r="AK120" s="993" t="s">
        <v>437</v>
      </c>
      <c r="AL120" s="991"/>
      <c r="AM120" s="991"/>
      <c r="AN120" s="991"/>
      <c r="AO120" s="992"/>
      <c r="AP120" s="994" t="s">
        <v>433</v>
      </c>
      <c r="AQ120" s="995"/>
      <c r="AR120" s="995"/>
      <c r="AS120" s="995"/>
      <c r="AT120" s="996"/>
      <c r="AU120" s="1021" t="s">
        <v>462</v>
      </c>
      <c r="AV120" s="1022"/>
      <c r="AW120" s="1022"/>
      <c r="AX120" s="1022"/>
      <c r="AY120" s="1023"/>
      <c r="AZ120" s="972" t="s">
        <v>463</v>
      </c>
      <c r="BA120" s="921"/>
      <c r="BB120" s="921"/>
      <c r="BC120" s="921"/>
      <c r="BD120" s="921"/>
      <c r="BE120" s="921"/>
      <c r="BF120" s="921"/>
      <c r="BG120" s="921"/>
      <c r="BH120" s="921"/>
      <c r="BI120" s="921"/>
      <c r="BJ120" s="921"/>
      <c r="BK120" s="921"/>
      <c r="BL120" s="921"/>
      <c r="BM120" s="921"/>
      <c r="BN120" s="921"/>
      <c r="BO120" s="921"/>
      <c r="BP120" s="922"/>
      <c r="BQ120" s="958">
        <v>3742913</v>
      </c>
      <c r="BR120" s="959"/>
      <c r="BS120" s="959"/>
      <c r="BT120" s="959"/>
      <c r="BU120" s="959"/>
      <c r="BV120" s="959">
        <v>4066142</v>
      </c>
      <c r="BW120" s="959"/>
      <c r="BX120" s="959"/>
      <c r="BY120" s="959"/>
      <c r="BZ120" s="959"/>
      <c r="CA120" s="959">
        <v>4137203</v>
      </c>
      <c r="CB120" s="959"/>
      <c r="CC120" s="959"/>
      <c r="CD120" s="959"/>
      <c r="CE120" s="959"/>
      <c r="CF120" s="973">
        <v>39.5</v>
      </c>
      <c r="CG120" s="974"/>
      <c r="CH120" s="974"/>
      <c r="CI120" s="974"/>
      <c r="CJ120" s="974"/>
      <c r="CK120" s="1039" t="s">
        <v>464</v>
      </c>
      <c r="CL120" s="1040"/>
      <c r="CM120" s="1040"/>
      <c r="CN120" s="1040"/>
      <c r="CO120" s="1041"/>
      <c r="CP120" s="1047" t="s">
        <v>465</v>
      </c>
      <c r="CQ120" s="1048"/>
      <c r="CR120" s="1048"/>
      <c r="CS120" s="1048"/>
      <c r="CT120" s="1048"/>
      <c r="CU120" s="1048"/>
      <c r="CV120" s="1048"/>
      <c r="CW120" s="1048"/>
      <c r="CX120" s="1048"/>
      <c r="CY120" s="1048"/>
      <c r="CZ120" s="1048"/>
      <c r="DA120" s="1048"/>
      <c r="DB120" s="1048"/>
      <c r="DC120" s="1048"/>
      <c r="DD120" s="1048"/>
      <c r="DE120" s="1048"/>
      <c r="DF120" s="1049"/>
      <c r="DG120" s="958">
        <v>14054049</v>
      </c>
      <c r="DH120" s="959"/>
      <c r="DI120" s="959"/>
      <c r="DJ120" s="959"/>
      <c r="DK120" s="959"/>
      <c r="DL120" s="959">
        <v>14986403</v>
      </c>
      <c r="DM120" s="959"/>
      <c r="DN120" s="959"/>
      <c r="DO120" s="959"/>
      <c r="DP120" s="959"/>
      <c r="DQ120" s="959">
        <v>15061916</v>
      </c>
      <c r="DR120" s="959"/>
      <c r="DS120" s="959"/>
      <c r="DT120" s="959"/>
      <c r="DU120" s="959"/>
      <c r="DV120" s="960">
        <v>143.69999999999999</v>
      </c>
      <c r="DW120" s="960"/>
      <c r="DX120" s="960"/>
      <c r="DY120" s="960"/>
      <c r="DZ120" s="961"/>
    </row>
    <row r="121" spans="1:130" s="226" customFormat="1" ht="26.25" customHeight="1" x14ac:dyDescent="0.15">
      <c r="A121" s="1091"/>
      <c r="B121" s="978"/>
      <c r="C121" s="999" t="s">
        <v>466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442</v>
      </c>
      <c r="AB121" s="991"/>
      <c r="AC121" s="991"/>
      <c r="AD121" s="991"/>
      <c r="AE121" s="992"/>
      <c r="AF121" s="993" t="s">
        <v>431</v>
      </c>
      <c r="AG121" s="991"/>
      <c r="AH121" s="991"/>
      <c r="AI121" s="991"/>
      <c r="AJ121" s="992"/>
      <c r="AK121" s="993" t="s">
        <v>121</v>
      </c>
      <c r="AL121" s="991"/>
      <c r="AM121" s="991"/>
      <c r="AN121" s="991"/>
      <c r="AO121" s="992"/>
      <c r="AP121" s="994" t="s">
        <v>379</v>
      </c>
      <c r="AQ121" s="995"/>
      <c r="AR121" s="995"/>
      <c r="AS121" s="995"/>
      <c r="AT121" s="996"/>
      <c r="AU121" s="1024"/>
      <c r="AV121" s="1025"/>
      <c r="AW121" s="1025"/>
      <c r="AX121" s="1025"/>
      <c r="AY121" s="1026"/>
      <c r="AZ121" s="981" t="s">
        <v>467</v>
      </c>
      <c r="BA121" s="982"/>
      <c r="BB121" s="982"/>
      <c r="BC121" s="982"/>
      <c r="BD121" s="982"/>
      <c r="BE121" s="982"/>
      <c r="BF121" s="982"/>
      <c r="BG121" s="982"/>
      <c r="BH121" s="982"/>
      <c r="BI121" s="982"/>
      <c r="BJ121" s="982"/>
      <c r="BK121" s="982"/>
      <c r="BL121" s="982"/>
      <c r="BM121" s="982"/>
      <c r="BN121" s="982"/>
      <c r="BO121" s="982"/>
      <c r="BP121" s="983"/>
      <c r="BQ121" s="951">
        <v>3524920</v>
      </c>
      <c r="BR121" s="952"/>
      <c r="BS121" s="952"/>
      <c r="BT121" s="952"/>
      <c r="BU121" s="952"/>
      <c r="BV121" s="952">
        <v>1820392</v>
      </c>
      <c r="BW121" s="952"/>
      <c r="BX121" s="952"/>
      <c r="BY121" s="952"/>
      <c r="BZ121" s="952"/>
      <c r="CA121" s="952">
        <v>1839910</v>
      </c>
      <c r="CB121" s="952"/>
      <c r="CC121" s="952"/>
      <c r="CD121" s="952"/>
      <c r="CE121" s="952"/>
      <c r="CF121" s="946">
        <v>17.600000000000001</v>
      </c>
      <c r="CG121" s="947"/>
      <c r="CH121" s="947"/>
      <c r="CI121" s="947"/>
      <c r="CJ121" s="947"/>
      <c r="CK121" s="1042"/>
      <c r="CL121" s="1043"/>
      <c r="CM121" s="1043"/>
      <c r="CN121" s="1043"/>
      <c r="CO121" s="1044"/>
      <c r="CP121" s="1052" t="s">
        <v>468</v>
      </c>
      <c r="CQ121" s="1053"/>
      <c r="CR121" s="1053"/>
      <c r="CS121" s="1053"/>
      <c r="CT121" s="1053"/>
      <c r="CU121" s="1053"/>
      <c r="CV121" s="1053"/>
      <c r="CW121" s="1053"/>
      <c r="CX121" s="1053"/>
      <c r="CY121" s="1053"/>
      <c r="CZ121" s="1053"/>
      <c r="DA121" s="1053"/>
      <c r="DB121" s="1053"/>
      <c r="DC121" s="1053"/>
      <c r="DD121" s="1053"/>
      <c r="DE121" s="1053"/>
      <c r="DF121" s="1054"/>
      <c r="DG121" s="951">
        <v>5310582</v>
      </c>
      <c r="DH121" s="952"/>
      <c r="DI121" s="952"/>
      <c r="DJ121" s="952"/>
      <c r="DK121" s="952"/>
      <c r="DL121" s="952">
        <v>5288030</v>
      </c>
      <c r="DM121" s="952"/>
      <c r="DN121" s="952"/>
      <c r="DO121" s="952"/>
      <c r="DP121" s="952"/>
      <c r="DQ121" s="952">
        <v>5214134</v>
      </c>
      <c r="DR121" s="952"/>
      <c r="DS121" s="952"/>
      <c r="DT121" s="952"/>
      <c r="DU121" s="952"/>
      <c r="DV121" s="953">
        <v>49.8</v>
      </c>
      <c r="DW121" s="953"/>
      <c r="DX121" s="953"/>
      <c r="DY121" s="953"/>
      <c r="DZ121" s="954"/>
    </row>
    <row r="122" spans="1:130" s="226" customFormat="1" ht="26.25" customHeight="1" x14ac:dyDescent="0.15">
      <c r="A122" s="1091"/>
      <c r="B122" s="978"/>
      <c r="C122" s="948" t="s">
        <v>448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v>7976</v>
      </c>
      <c r="AB122" s="991"/>
      <c r="AC122" s="991"/>
      <c r="AD122" s="991"/>
      <c r="AE122" s="992"/>
      <c r="AF122" s="993">
        <v>7961</v>
      </c>
      <c r="AG122" s="991"/>
      <c r="AH122" s="991"/>
      <c r="AI122" s="991"/>
      <c r="AJ122" s="992"/>
      <c r="AK122" s="993" t="s">
        <v>437</v>
      </c>
      <c r="AL122" s="991"/>
      <c r="AM122" s="991"/>
      <c r="AN122" s="991"/>
      <c r="AO122" s="992"/>
      <c r="AP122" s="994" t="s">
        <v>437</v>
      </c>
      <c r="AQ122" s="995"/>
      <c r="AR122" s="995"/>
      <c r="AS122" s="995"/>
      <c r="AT122" s="996"/>
      <c r="AU122" s="1024"/>
      <c r="AV122" s="1025"/>
      <c r="AW122" s="1025"/>
      <c r="AX122" s="1025"/>
      <c r="AY122" s="1026"/>
      <c r="AZ122" s="1006" t="s">
        <v>469</v>
      </c>
      <c r="BA122" s="997"/>
      <c r="BB122" s="997"/>
      <c r="BC122" s="997"/>
      <c r="BD122" s="997"/>
      <c r="BE122" s="997"/>
      <c r="BF122" s="997"/>
      <c r="BG122" s="997"/>
      <c r="BH122" s="997"/>
      <c r="BI122" s="997"/>
      <c r="BJ122" s="997"/>
      <c r="BK122" s="997"/>
      <c r="BL122" s="997"/>
      <c r="BM122" s="997"/>
      <c r="BN122" s="997"/>
      <c r="BO122" s="997"/>
      <c r="BP122" s="998"/>
      <c r="BQ122" s="1029">
        <v>29772638</v>
      </c>
      <c r="BR122" s="1030"/>
      <c r="BS122" s="1030"/>
      <c r="BT122" s="1030"/>
      <c r="BU122" s="1030"/>
      <c r="BV122" s="1030">
        <v>29246057</v>
      </c>
      <c r="BW122" s="1030"/>
      <c r="BX122" s="1030"/>
      <c r="BY122" s="1030"/>
      <c r="BZ122" s="1030"/>
      <c r="CA122" s="1030">
        <v>28939974</v>
      </c>
      <c r="CB122" s="1030"/>
      <c r="CC122" s="1030"/>
      <c r="CD122" s="1030"/>
      <c r="CE122" s="1030"/>
      <c r="CF122" s="1050">
        <v>276.2</v>
      </c>
      <c r="CG122" s="1051"/>
      <c r="CH122" s="1051"/>
      <c r="CI122" s="1051"/>
      <c r="CJ122" s="1051"/>
      <c r="CK122" s="1042"/>
      <c r="CL122" s="1043"/>
      <c r="CM122" s="1043"/>
      <c r="CN122" s="1043"/>
      <c r="CO122" s="1044"/>
      <c r="CP122" s="1052" t="s">
        <v>470</v>
      </c>
      <c r="CQ122" s="1053"/>
      <c r="CR122" s="1053"/>
      <c r="CS122" s="1053"/>
      <c r="CT122" s="1053"/>
      <c r="CU122" s="1053"/>
      <c r="CV122" s="1053"/>
      <c r="CW122" s="1053"/>
      <c r="CX122" s="1053"/>
      <c r="CY122" s="1053"/>
      <c r="CZ122" s="1053"/>
      <c r="DA122" s="1053"/>
      <c r="DB122" s="1053"/>
      <c r="DC122" s="1053"/>
      <c r="DD122" s="1053"/>
      <c r="DE122" s="1053"/>
      <c r="DF122" s="1054"/>
      <c r="DG122" s="951">
        <v>1773676</v>
      </c>
      <c r="DH122" s="952"/>
      <c r="DI122" s="952"/>
      <c r="DJ122" s="952"/>
      <c r="DK122" s="952"/>
      <c r="DL122" s="952">
        <v>1828736</v>
      </c>
      <c r="DM122" s="952"/>
      <c r="DN122" s="952"/>
      <c r="DO122" s="952"/>
      <c r="DP122" s="952"/>
      <c r="DQ122" s="952">
        <v>1905278</v>
      </c>
      <c r="DR122" s="952"/>
      <c r="DS122" s="952"/>
      <c r="DT122" s="952"/>
      <c r="DU122" s="952"/>
      <c r="DV122" s="953">
        <v>18.2</v>
      </c>
      <c r="DW122" s="953"/>
      <c r="DX122" s="953"/>
      <c r="DY122" s="953"/>
      <c r="DZ122" s="954"/>
    </row>
    <row r="123" spans="1:130" s="226" customFormat="1" ht="26.25" customHeight="1" x14ac:dyDescent="0.15">
      <c r="A123" s="1091"/>
      <c r="B123" s="978"/>
      <c r="C123" s="948" t="s">
        <v>454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51532</v>
      </c>
      <c r="AB123" s="991"/>
      <c r="AC123" s="991"/>
      <c r="AD123" s="991"/>
      <c r="AE123" s="992"/>
      <c r="AF123" s="993">
        <v>50594</v>
      </c>
      <c r="AG123" s="991"/>
      <c r="AH123" s="991"/>
      <c r="AI123" s="991"/>
      <c r="AJ123" s="992"/>
      <c r="AK123" s="993">
        <v>16982</v>
      </c>
      <c r="AL123" s="991"/>
      <c r="AM123" s="991"/>
      <c r="AN123" s="991"/>
      <c r="AO123" s="992"/>
      <c r="AP123" s="994">
        <v>0.2</v>
      </c>
      <c r="AQ123" s="995"/>
      <c r="AR123" s="995"/>
      <c r="AS123" s="995"/>
      <c r="AT123" s="996"/>
      <c r="AU123" s="1027"/>
      <c r="AV123" s="1028"/>
      <c r="AW123" s="1028"/>
      <c r="AX123" s="1028"/>
      <c r="AY123" s="1028"/>
      <c r="AZ123" s="257" t="s">
        <v>178</v>
      </c>
      <c r="BA123" s="257"/>
      <c r="BB123" s="257"/>
      <c r="BC123" s="257"/>
      <c r="BD123" s="257"/>
      <c r="BE123" s="257"/>
      <c r="BF123" s="257"/>
      <c r="BG123" s="257"/>
      <c r="BH123" s="257"/>
      <c r="BI123" s="257"/>
      <c r="BJ123" s="257"/>
      <c r="BK123" s="257"/>
      <c r="BL123" s="257"/>
      <c r="BM123" s="257"/>
      <c r="BN123" s="257"/>
      <c r="BO123" s="1007" t="s">
        <v>471</v>
      </c>
      <c r="BP123" s="1038"/>
      <c r="BQ123" s="1097">
        <v>37040471</v>
      </c>
      <c r="BR123" s="1098"/>
      <c r="BS123" s="1098"/>
      <c r="BT123" s="1098"/>
      <c r="BU123" s="1098"/>
      <c r="BV123" s="1098">
        <v>35132591</v>
      </c>
      <c r="BW123" s="1098"/>
      <c r="BX123" s="1098"/>
      <c r="BY123" s="1098"/>
      <c r="BZ123" s="1098"/>
      <c r="CA123" s="1098">
        <v>34917087</v>
      </c>
      <c r="CB123" s="1098"/>
      <c r="CC123" s="1098"/>
      <c r="CD123" s="1098"/>
      <c r="CE123" s="1098"/>
      <c r="CF123" s="1031"/>
      <c r="CG123" s="1032"/>
      <c r="CH123" s="1032"/>
      <c r="CI123" s="1032"/>
      <c r="CJ123" s="1033"/>
      <c r="CK123" s="1042"/>
      <c r="CL123" s="1043"/>
      <c r="CM123" s="1043"/>
      <c r="CN123" s="1043"/>
      <c r="CO123" s="1044"/>
      <c r="CP123" s="1052" t="s">
        <v>472</v>
      </c>
      <c r="CQ123" s="1053"/>
      <c r="CR123" s="1053"/>
      <c r="CS123" s="1053"/>
      <c r="CT123" s="1053"/>
      <c r="CU123" s="1053"/>
      <c r="CV123" s="1053"/>
      <c r="CW123" s="1053"/>
      <c r="CX123" s="1053"/>
      <c r="CY123" s="1053"/>
      <c r="CZ123" s="1053"/>
      <c r="DA123" s="1053"/>
      <c r="DB123" s="1053"/>
      <c r="DC123" s="1053"/>
      <c r="DD123" s="1053"/>
      <c r="DE123" s="1053"/>
      <c r="DF123" s="1054"/>
      <c r="DG123" s="990">
        <v>102305</v>
      </c>
      <c r="DH123" s="991"/>
      <c r="DI123" s="991"/>
      <c r="DJ123" s="991"/>
      <c r="DK123" s="992"/>
      <c r="DL123" s="993">
        <v>97872</v>
      </c>
      <c r="DM123" s="991"/>
      <c r="DN123" s="991"/>
      <c r="DO123" s="991"/>
      <c r="DP123" s="992"/>
      <c r="DQ123" s="993">
        <v>95478</v>
      </c>
      <c r="DR123" s="991"/>
      <c r="DS123" s="991"/>
      <c r="DT123" s="991"/>
      <c r="DU123" s="992"/>
      <c r="DV123" s="994">
        <v>0.9</v>
      </c>
      <c r="DW123" s="995"/>
      <c r="DX123" s="995"/>
      <c r="DY123" s="995"/>
      <c r="DZ123" s="996"/>
    </row>
    <row r="124" spans="1:130" s="226" customFormat="1" ht="26.25" customHeight="1" thickBot="1" x14ac:dyDescent="0.2">
      <c r="A124" s="1091"/>
      <c r="B124" s="978"/>
      <c r="C124" s="948" t="s">
        <v>457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433</v>
      </c>
      <c r="AB124" s="991"/>
      <c r="AC124" s="991"/>
      <c r="AD124" s="991"/>
      <c r="AE124" s="992"/>
      <c r="AF124" s="993" t="s">
        <v>431</v>
      </c>
      <c r="AG124" s="991"/>
      <c r="AH124" s="991"/>
      <c r="AI124" s="991"/>
      <c r="AJ124" s="992"/>
      <c r="AK124" s="993" t="s">
        <v>442</v>
      </c>
      <c r="AL124" s="991"/>
      <c r="AM124" s="991"/>
      <c r="AN124" s="991"/>
      <c r="AO124" s="992"/>
      <c r="AP124" s="994" t="s">
        <v>433</v>
      </c>
      <c r="AQ124" s="995"/>
      <c r="AR124" s="995"/>
      <c r="AS124" s="995"/>
      <c r="AT124" s="996"/>
      <c r="AU124" s="1093" t="s">
        <v>473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131.6</v>
      </c>
      <c r="BR124" s="1060"/>
      <c r="BS124" s="1060"/>
      <c r="BT124" s="1060"/>
      <c r="BU124" s="1060"/>
      <c r="BV124" s="1060">
        <v>151.4</v>
      </c>
      <c r="BW124" s="1060"/>
      <c r="BX124" s="1060"/>
      <c r="BY124" s="1060"/>
      <c r="BZ124" s="1060"/>
      <c r="CA124" s="1060">
        <v>154.1</v>
      </c>
      <c r="CB124" s="1060"/>
      <c r="CC124" s="1060"/>
      <c r="CD124" s="1060"/>
      <c r="CE124" s="1060"/>
      <c r="CF124" s="1061"/>
      <c r="CG124" s="1062"/>
      <c r="CH124" s="1062"/>
      <c r="CI124" s="1062"/>
      <c r="CJ124" s="1063"/>
      <c r="CK124" s="1045"/>
      <c r="CL124" s="1045"/>
      <c r="CM124" s="1045"/>
      <c r="CN124" s="1045"/>
      <c r="CO124" s="1046"/>
      <c r="CP124" s="1052" t="s">
        <v>474</v>
      </c>
      <c r="CQ124" s="1053"/>
      <c r="CR124" s="1053"/>
      <c r="CS124" s="1053"/>
      <c r="CT124" s="1053"/>
      <c r="CU124" s="1053"/>
      <c r="CV124" s="1053"/>
      <c r="CW124" s="1053"/>
      <c r="CX124" s="1053"/>
      <c r="CY124" s="1053"/>
      <c r="CZ124" s="1053"/>
      <c r="DA124" s="1053"/>
      <c r="DB124" s="1053"/>
      <c r="DC124" s="1053"/>
      <c r="DD124" s="1053"/>
      <c r="DE124" s="1053"/>
      <c r="DF124" s="1054"/>
      <c r="DG124" s="1037" t="s">
        <v>431</v>
      </c>
      <c r="DH124" s="1016"/>
      <c r="DI124" s="1016"/>
      <c r="DJ124" s="1016"/>
      <c r="DK124" s="1017"/>
      <c r="DL124" s="1015" t="s">
        <v>431</v>
      </c>
      <c r="DM124" s="1016"/>
      <c r="DN124" s="1016"/>
      <c r="DO124" s="1016"/>
      <c r="DP124" s="1017"/>
      <c r="DQ124" s="1015" t="s">
        <v>437</v>
      </c>
      <c r="DR124" s="1016"/>
      <c r="DS124" s="1016"/>
      <c r="DT124" s="1016"/>
      <c r="DU124" s="1017"/>
      <c r="DV124" s="1018" t="s">
        <v>437</v>
      </c>
      <c r="DW124" s="1019"/>
      <c r="DX124" s="1019"/>
      <c r="DY124" s="1019"/>
      <c r="DZ124" s="1020"/>
    </row>
    <row r="125" spans="1:130" s="226" customFormat="1" ht="26.25" customHeight="1" x14ac:dyDescent="0.15">
      <c r="A125" s="1091"/>
      <c r="B125" s="978"/>
      <c r="C125" s="948" t="s">
        <v>459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437</v>
      </c>
      <c r="AB125" s="991"/>
      <c r="AC125" s="991"/>
      <c r="AD125" s="991"/>
      <c r="AE125" s="992"/>
      <c r="AF125" s="993" t="s">
        <v>437</v>
      </c>
      <c r="AG125" s="991"/>
      <c r="AH125" s="991"/>
      <c r="AI125" s="991"/>
      <c r="AJ125" s="992"/>
      <c r="AK125" s="993" t="s">
        <v>379</v>
      </c>
      <c r="AL125" s="991"/>
      <c r="AM125" s="991"/>
      <c r="AN125" s="991"/>
      <c r="AO125" s="992"/>
      <c r="AP125" s="994" t="s">
        <v>379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475</v>
      </c>
      <c r="CL125" s="1040"/>
      <c r="CM125" s="1040"/>
      <c r="CN125" s="1040"/>
      <c r="CO125" s="1041"/>
      <c r="CP125" s="972" t="s">
        <v>476</v>
      </c>
      <c r="CQ125" s="921"/>
      <c r="CR125" s="921"/>
      <c r="CS125" s="921"/>
      <c r="CT125" s="921"/>
      <c r="CU125" s="921"/>
      <c r="CV125" s="921"/>
      <c r="CW125" s="921"/>
      <c r="CX125" s="921"/>
      <c r="CY125" s="921"/>
      <c r="CZ125" s="921"/>
      <c r="DA125" s="921"/>
      <c r="DB125" s="921"/>
      <c r="DC125" s="921"/>
      <c r="DD125" s="921"/>
      <c r="DE125" s="921"/>
      <c r="DF125" s="922"/>
      <c r="DG125" s="958" t="s">
        <v>437</v>
      </c>
      <c r="DH125" s="959"/>
      <c r="DI125" s="959"/>
      <c r="DJ125" s="959"/>
      <c r="DK125" s="959"/>
      <c r="DL125" s="959" t="s">
        <v>431</v>
      </c>
      <c r="DM125" s="959"/>
      <c r="DN125" s="959"/>
      <c r="DO125" s="959"/>
      <c r="DP125" s="959"/>
      <c r="DQ125" s="959" t="s">
        <v>431</v>
      </c>
      <c r="DR125" s="959"/>
      <c r="DS125" s="959"/>
      <c r="DT125" s="959"/>
      <c r="DU125" s="959"/>
      <c r="DV125" s="960" t="s">
        <v>431</v>
      </c>
      <c r="DW125" s="960"/>
      <c r="DX125" s="960"/>
      <c r="DY125" s="960"/>
      <c r="DZ125" s="961"/>
    </row>
    <row r="126" spans="1:130" s="226" customFormat="1" ht="26.25" customHeight="1" thickBot="1" x14ac:dyDescent="0.2">
      <c r="A126" s="1091"/>
      <c r="B126" s="978"/>
      <c r="C126" s="948" t="s">
        <v>461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3787</v>
      </c>
      <c r="AB126" s="991"/>
      <c r="AC126" s="991"/>
      <c r="AD126" s="991"/>
      <c r="AE126" s="992"/>
      <c r="AF126" s="993">
        <v>3598</v>
      </c>
      <c r="AG126" s="991"/>
      <c r="AH126" s="991"/>
      <c r="AI126" s="991"/>
      <c r="AJ126" s="992"/>
      <c r="AK126" s="993">
        <v>3598</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477</v>
      </c>
      <c r="CQ126" s="982"/>
      <c r="CR126" s="982"/>
      <c r="CS126" s="982"/>
      <c r="CT126" s="982"/>
      <c r="CU126" s="982"/>
      <c r="CV126" s="982"/>
      <c r="CW126" s="982"/>
      <c r="CX126" s="982"/>
      <c r="CY126" s="982"/>
      <c r="CZ126" s="982"/>
      <c r="DA126" s="982"/>
      <c r="DB126" s="982"/>
      <c r="DC126" s="982"/>
      <c r="DD126" s="982"/>
      <c r="DE126" s="982"/>
      <c r="DF126" s="983"/>
      <c r="DG126" s="951" t="s">
        <v>437</v>
      </c>
      <c r="DH126" s="952"/>
      <c r="DI126" s="952"/>
      <c r="DJ126" s="952"/>
      <c r="DK126" s="952"/>
      <c r="DL126" s="952" t="s">
        <v>431</v>
      </c>
      <c r="DM126" s="952"/>
      <c r="DN126" s="952"/>
      <c r="DO126" s="952"/>
      <c r="DP126" s="952"/>
      <c r="DQ126" s="952" t="s">
        <v>431</v>
      </c>
      <c r="DR126" s="952"/>
      <c r="DS126" s="952"/>
      <c r="DT126" s="952"/>
      <c r="DU126" s="952"/>
      <c r="DV126" s="953" t="s">
        <v>437</v>
      </c>
      <c r="DW126" s="953"/>
      <c r="DX126" s="953"/>
      <c r="DY126" s="953"/>
      <c r="DZ126" s="954"/>
    </row>
    <row r="127" spans="1:130" s="226" customFormat="1" ht="26.25" customHeight="1" x14ac:dyDescent="0.15">
      <c r="A127" s="1092"/>
      <c r="B127" s="980"/>
      <c r="C127" s="1034" t="s">
        <v>478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431</v>
      </c>
      <c r="AB127" s="991"/>
      <c r="AC127" s="991"/>
      <c r="AD127" s="991"/>
      <c r="AE127" s="992"/>
      <c r="AF127" s="993" t="s">
        <v>437</v>
      </c>
      <c r="AG127" s="991"/>
      <c r="AH127" s="991"/>
      <c r="AI127" s="991"/>
      <c r="AJ127" s="992"/>
      <c r="AK127" s="993" t="s">
        <v>431</v>
      </c>
      <c r="AL127" s="991"/>
      <c r="AM127" s="991"/>
      <c r="AN127" s="991"/>
      <c r="AO127" s="992"/>
      <c r="AP127" s="994" t="s">
        <v>431</v>
      </c>
      <c r="AQ127" s="995"/>
      <c r="AR127" s="995"/>
      <c r="AS127" s="995"/>
      <c r="AT127" s="996"/>
      <c r="AU127" s="262"/>
      <c r="AV127" s="262"/>
      <c r="AW127" s="262"/>
      <c r="AX127" s="1064" t="s">
        <v>479</v>
      </c>
      <c r="AY127" s="1065"/>
      <c r="AZ127" s="1065"/>
      <c r="BA127" s="1065"/>
      <c r="BB127" s="1065"/>
      <c r="BC127" s="1065"/>
      <c r="BD127" s="1065"/>
      <c r="BE127" s="1066"/>
      <c r="BF127" s="1067" t="s">
        <v>480</v>
      </c>
      <c r="BG127" s="1065"/>
      <c r="BH127" s="1065"/>
      <c r="BI127" s="1065"/>
      <c r="BJ127" s="1065"/>
      <c r="BK127" s="1065"/>
      <c r="BL127" s="1066"/>
      <c r="BM127" s="1067" t="s">
        <v>481</v>
      </c>
      <c r="BN127" s="1065"/>
      <c r="BO127" s="1065"/>
      <c r="BP127" s="1065"/>
      <c r="BQ127" s="1065"/>
      <c r="BR127" s="1065"/>
      <c r="BS127" s="1066"/>
      <c r="BT127" s="1067" t="s">
        <v>482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483</v>
      </c>
      <c r="CQ127" s="982"/>
      <c r="CR127" s="982"/>
      <c r="CS127" s="982"/>
      <c r="CT127" s="982"/>
      <c r="CU127" s="982"/>
      <c r="CV127" s="982"/>
      <c r="CW127" s="982"/>
      <c r="CX127" s="982"/>
      <c r="CY127" s="982"/>
      <c r="CZ127" s="982"/>
      <c r="DA127" s="982"/>
      <c r="DB127" s="982"/>
      <c r="DC127" s="982"/>
      <c r="DD127" s="982"/>
      <c r="DE127" s="982"/>
      <c r="DF127" s="983"/>
      <c r="DG127" s="951" t="s">
        <v>431</v>
      </c>
      <c r="DH127" s="952"/>
      <c r="DI127" s="952"/>
      <c r="DJ127" s="952"/>
      <c r="DK127" s="952"/>
      <c r="DL127" s="952" t="s">
        <v>437</v>
      </c>
      <c r="DM127" s="952"/>
      <c r="DN127" s="952"/>
      <c r="DO127" s="952"/>
      <c r="DP127" s="952"/>
      <c r="DQ127" s="952" t="s">
        <v>379</v>
      </c>
      <c r="DR127" s="952"/>
      <c r="DS127" s="952"/>
      <c r="DT127" s="952"/>
      <c r="DU127" s="952"/>
      <c r="DV127" s="953" t="s">
        <v>437</v>
      </c>
      <c r="DW127" s="953"/>
      <c r="DX127" s="953"/>
      <c r="DY127" s="953"/>
      <c r="DZ127" s="954"/>
    </row>
    <row r="128" spans="1:130" s="226" customFormat="1" ht="26.25" customHeight="1" thickBot="1" x14ac:dyDescent="0.2">
      <c r="A128" s="1075" t="s">
        <v>484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485</v>
      </c>
      <c r="X128" s="1077"/>
      <c r="Y128" s="1077"/>
      <c r="Z128" s="1078"/>
      <c r="AA128" s="1079">
        <v>80082</v>
      </c>
      <c r="AB128" s="1080"/>
      <c r="AC128" s="1080"/>
      <c r="AD128" s="1080"/>
      <c r="AE128" s="1081"/>
      <c r="AF128" s="1082">
        <v>80152</v>
      </c>
      <c r="AG128" s="1080"/>
      <c r="AH128" s="1080"/>
      <c r="AI128" s="1080"/>
      <c r="AJ128" s="1081"/>
      <c r="AK128" s="1082">
        <v>80000</v>
      </c>
      <c r="AL128" s="1080"/>
      <c r="AM128" s="1080"/>
      <c r="AN128" s="1080"/>
      <c r="AO128" s="1081"/>
      <c r="AP128" s="1083"/>
      <c r="AQ128" s="1084"/>
      <c r="AR128" s="1084"/>
      <c r="AS128" s="1084"/>
      <c r="AT128" s="1085"/>
      <c r="AU128" s="262"/>
      <c r="AV128" s="262"/>
      <c r="AW128" s="262"/>
      <c r="AX128" s="920" t="s">
        <v>486</v>
      </c>
      <c r="AY128" s="921"/>
      <c r="AZ128" s="921"/>
      <c r="BA128" s="921"/>
      <c r="BB128" s="921"/>
      <c r="BC128" s="921"/>
      <c r="BD128" s="921"/>
      <c r="BE128" s="922"/>
      <c r="BF128" s="1086" t="s">
        <v>379</v>
      </c>
      <c r="BG128" s="1087"/>
      <c r="BH128" s="1087"/>
      <c r="BI128" s="1087"/>
      <c r="BJ128" s="1087"/>
      <c r="BK128" s="1087"/>
      <c r="BL128" s="1088"/>
      <c r="BM128" s="1086">
        <v>12.96</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487</v>
      </c>
      <c r="CQ128" s="1069"/>
      <c r="CR128" s="1069"/>
      <c r="CS128" s="1069"/>
      <c r="CT128" s="1069"/>
      <c r="CU128" s="1069"/>
      <c r="CV128" s="1069"/>
      <c r="CW128" s="1069"/>
      <c r="CX128" s="1069"/>
      <c r="CY128" s="1069"/>
      <c r="CZ128" s="1069"/>
      <c r="DA128" s="1069"/>
      <c r="DB128" s="1069"/>
      <c r="DC128" s="1069"/>
      <c r="DD128" s="1069"/>
      <c r="DE128" s="1069"/>
      <c r="DF128" s="1070"/>
      <c r="DG128" s="1071" t="s">
        <v>437</v>
      </c>
      <c r="DH128" s="1072"/>
      <c r="DI128" s="1072"/>
      <c r="DJ128" s="1072"/>
      <c r="DK128" s="1072"/>
      <c r="DL128" s="1072" t="s">
        <v>437</v>
      </c>
      <c r="DM128" s="1072"/>
      <c r="DN128" s="1072"/>
      <c r="DO128" s="1072"/>
      <c r="DP128" s="1072"/>
      <c r="DQ128" s="1072" t="s">
        <v>437</v>
      </c>
      <c r="DR128" s="1072"/>
      <c r="DS128" s="1072"/>
      <c r="DT128" s="1072"/>
      <c r="DU128" s="1072"/>
      <c r="DV128" s="1073" t="s">
        <v>437</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488</v>
      </c>
      <c r="X129" s="1106"/>
      <c r="Y129" s="1106"/>
      <c r="Z129" s="1107"/>
      <c r="AA129" s="990">
        <v>13393254</v>
      </c>
      <c r="AB129" s="991"/>
      <c r="AC129" s="991"/>
      <c r="AD129" s="991"/>
      <c r="AE129" s="992"/>
      <c r="AF129" s="993">
        <v>13004493</v>
      </c>
      <c r="AG129" s="991"/>
      <c r="AH129" s="991"/>
      <c r="AI129" s="991"/>
      <c r="AJ129" s="992"/>
      <c r="AK129" s="993">
        <v>12855984</v>
      </c>
      <c r="AL129" s="991"/>
      <c r="AM129" s="991"/>
      <c r="AN129" s="991"/>
      <c r="AO129" s="992"/>
      <c r="AP129" s="1108"/>
      <c r="AQ129" s="1109"/>
      <c r="AR129" s="1109"/>
      <c r="AS129" s="1109"/>
      <c r="AT129" s="1110"/>
      <c r="AU129" s="264"/>
      <c r="AV129" s="264"/>
      <c r="AW129" s="264"/>
      <c r="AX129" s="1099" t="s">
        <v>489</v>
      </c>
      <c r="AY129" s="982"/>
      <c r="AZ129" s="982"/>
      <c r="BA129" s="982"/>
      <c r="BB129" s="982"/>
      <c r="BC129" s="982"/>
      <c r="BD129" s="982"/>
      <c r="BE129" s="983"/>
      <c r="BF129" s="1100" t="s">
        <v>437</v>
      </c>
      <c r="BG129" s="1101"/>
      <c r="BH129" s="1101"/>
      <c r="BI129" s="1101"/>
      <c r="BJ129" s="1101"/>
      <c r="BK129" s="1101"/>
      <c r="BL129" s="1102"/>
      <c r="BM129" s="1100">
        <v>17.96</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491</v>
      </c>
      <c r="X130" s="1106"/>
      <c r="Y130" s="1106"/>
      <c r="Z130" s="1107"/>
      <c r="AA130" s="990">
        <v>2458657</v>
      </c>
      <c r="AB130" s="991"/>
      <c r="AC130" s="991"/>
      <c r="AD130" s="991"/>
      <c r="AE130" s="992"/>
      <c r="AF130" s="993">
        <v>2377205</v>
      </c>
      <c r="AG130" s="991"/>
      <c r="AH130" s="991"/>
      <c r="AI130" s="991"/>
      <c r="AJ130" s="992"/>
      <c r="AK130" s="993">
        <v>2377765</v>
      </c>
      <c r="AL130" s="991"/>
      <c r="AM130" s="991"/>
      <c r="AN130" s="991"/>
      <c r="AO130" s="992"/>
      <c r="AP130" s="1108"/>
      <c r="AQ130" s="1109"/>
      <c r="AR130" s="1109"/>
      <c r="AS130" s="1109"/>
      <c r="AT130" s="1110"/>
      <c r="AU130" s="264"/>
      <c r="AV130" s="264"/>
      <c r="AW130" s="264"/>
      <c r="AX130" s="1099" t="s">
        <v>492</v>
      </c>
      <c r="AY130" s="982"/>
      <c r="AZ130" s="982"/>
      <c r="BA130" s="982"/>
      <c r="BB130" s="982"/>
      <c r="BC130" s="982"/>
      <c r="BD130" s="982"/>
      <c r="BE130" s="983"/>
      <c r="BF130" s="1136">
        <v>12.4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493</v>
      </c>
      <c r="X131" s="1144"/>
      <c r="Y131" s="1144"/>
      <c r="Z131" s="1145"/>
      <c r="AA131" s="1037">
        <v>10934597</v>
      </c>
      <c r="AB131" s="1016"/>
      <c r="AC131" s="1016"/>
      <c r="AD131" s="1016"/>
      <c r="AE131" s="1017"/>
      <c r="AF131" s="1015">
        <v>10627288</v>
      </c>
      <c r="AG131" s="1016"/>
      <c r="AH131" s="1016"/>
      <c r="AI131" s="1016"/>
      <c r="AJ131" s="1017"/>
      <c r="AK131" s="1015">
        <v>10478219</v>
      </c>
      <c r="AL131" s="1016"/>
      <c r="AM131" s="1016"/>
      <c r="AN131" s="1016"/>
      <c r="AO131" s="1017"/>
      <c r="AP131" s="1146"/>
      <c r="AQ131" s="1147"/>
      <c r="AR131" s="1147"/>
      <c r="AS131" s="1147"/>
      <c r="AT131" s="1148"/>
      <c r="AU131" s="264"/>
      <c r="AV131" s="264"/>
      <c r="AW131" s="264"/>
      <c r="AX131" s="1118" t="s">
        <v>494</v>
      </c>
      <c r="AY131" s="1069"/>
      <c r="AZ131" s="1069"/>
      <c r="BA131" s="1069"/>
      <c r="BB131" s="1069"/>
      <c r="BC131" s="1069"/>
      <c r="BD131" s="1069"/>
      <c r="BE131" s="1070"/>
      <c r="BF131" s="1119">
        <v>154.1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496</v>
      </c>
      <c r="W132" s="1129"/>
      <c r="X132" s="1129"/>
      <c r="Y132" s="1129"/>
      <c r="Z132" s="1130"/>
      <c r="AA132" s="1131">
        <v>13.948698800000001</v>
      </c>
      <c r="AB132" s="1132"/>
      <c r="AC132" s="1132"/>
      <c r="AD132" s="1132"/>
      <c r="AE132" s="1133"/>
      <c r="AF132" s="1134">
        <v>13.27799022</v>
      </c>
      <c r="AG132" s="1132"/>
      <c r="AH132" s="1132"/>
      <c r="AI132" s="1132"/>
      <c r="AJ132" s="1133"/>
      <c r="AK132" s="1134">
        <v>10.122283189999999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497</v>
      </c>
      <c r="W133" s="1112"/>
      <c r="X133" s="1112"/>
      <c r="Y133" s="1112"/>
      <c r="Z133" s="1113"/>
      <c r="AA133" s="1114">
        <v>14.1</v>
      </c>
      <c r="AB133" s="1115"/>
      <c r="AC133" s="1115"/>
      <c r="AD133" s="1115"/>
      <c r="AE133" s="1116"/>
      <c r="AF133" s="1114">
        <v>13.5</v>
      </c>
      <c r="AG133" s="1115"/>
      <c r="AH133" s="1115"/>
      <c r="AI133" s="1115"/>
      <c r="AJ133" s="1116"/>
      <c r="AK133" s="1114">
        <v>12.4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LD238HrJ+BrthAE6TlTyYfntzT8wDrnCuTkUhaAc6aZ3dVD2X6KZHZ3SHSG8ueaxZYShMewMAWtZOgPn0Fh2A==" saltValue="9rJBexwFr7OUmqaz04NV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ixoufBG0Yj31Co29xKnZObeEtzWVVWee9wb+57WS6oMjrcbWc1KLuRNAKJrJTMqJhVyY3AA/QzPt0+ZH5ssJg==" saltValue="jmJhoS8/Rh0GiXpgvQMBF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vLAjUR9WDZ4MtuByKZ6H7WWZXnLm//FgSyhpbGmSqvkIGiA5QPAZAnvv0djkBkxJwH/H0HhwXYnWYFhT6kf+Q==" saltValue="xolhs3+s8S6cAhukc40s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506</v>
      </c>
      <c r="AL9" s="1155"/>
      <c r="AM9" s="1155"/>
      <c r="AN9" s="1156"/>
      <c r="AO9" s="292">
        <v>3396726</v>
      </c>
      <c r="AP9" s="292">
        <v>78692</v>
      </c>
      <c r="AQ9" s="293">
        <v>82371</v>
      </c>
      <c r="AR9" s="294">
        <v>-4.5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507</v>
      </c>
      <c r="AL10" s="1155"/>
      <c r="AM10" s="1155"/>
      <c r="AN10" s="1156"/>
      <c r="AO10" s="295">
        <v>175930</v>
      </c>
      <c r="AP10" s="295">
        <v>4076</v>
      </c>
      <c r="AQ10" s="296">
        <v>6066</v>
      </c>
      <c r="AR10" s="297">
        <v>-32.799999999999997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508</v>
      </c>
      <c r="AL11" s="1155"/>
      <c r="AM11" s="1155"/>
      <c r="AN11" s="1156"/>
      <c r="AO11" s="295">
        <v>74718</v>
      </c>
      <c r="AP11" s="295">
        <v>1731</v>
      </c>
      <c r="AQ11" s="296">
        <v>9057</v>
      </c>
      <c r="AR11" s="297">
        <v>-80.900000000000006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509</v>
      </c>
      <c r="AL12" s="1155"/>
      <c r="AM12" s="1155"/>
      <c r="AN12" s="1156"/>
      <c r="AO12" s="295">
        <v>4729</v>
      </c>
      <c r="AP12" s="295">
        <v>110</v>
      </c>
      <c r="AQ12" s="296">
        <v>875</v>
      </c>
      <c r="AR12" s="297">
        <v>-87.4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510</v>
      </c>
      <c r="AL13" s="1155"/>
      <c r="AM13" s="1155"/>
      <c r="AN13" s="1156"/>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512</v>
      </c>
      <c r="AL14" s="1155"/>
      <c r="AM14" s="1155"/>
      <c r="AN14" s="1156"/>
      <c r="AO14" s="295">
        <v>206593</v>
      </c>
      <c r="AP14" s="295">
        <v>4786</v>
      </c>
      <c r="AQ14" s="296">
        <v>3722</v>
      </c>
      <c r="AR14" s="297">
        <v>28.6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513</v>
      </c>
      <c r="AL15" s="1155"/>
      <c r="AM15" s="1155"/>
      <c r="AN15" s="1156"/>
      <c r="AO15" s="295">
        <v>54325</v>
      </c>
      <c r="AP15" s="295">
        <v>1259</v>
      </c>
      <c r="AQ15" s="296">
        <v>1782</v>
      </c>
      <c r="AR15" s="297">
        <v>-29.3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514</v>
      </c>
      <c r="AL16" s="1158"/>
      <c r="AM16" s="1158"/>
      <c r="AN16" s="1159"/>
      <c r="AO16" s="295">
        <v>-312496</v>
      </c>
      <c r="AP16" s="295">
        <v>-7240</v>
      </c>
      <c r="AQ16" s="296">
        <v>-7713</v>
      </c>
      <c r="AR16" s="297">
        <v>-6.1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178</v>
      </c>
      <c r="AL17" s="1158"/>
      <c r="AM17" s="1158"/>
      <c r="AN17" s="1159"/>
      <c r="AO17" s="295">
        <v>3600525</v>
      </c>
      <c r="AP17" s="295">
        <v>83413</v>
      </c>
      <c r="AQ17" s="296">
        <v>96161</v>
      </c>
      <c r="AR17" s="297">
        <v>-13.3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519</v>
      </c>
      <c r="AL21" s="1150"/>
      <c r="AM21" s="1150"/>
      <c r="AN21" s="1151"/>
      <c r="AO21" s="307">
        <v>9.7799999999999994</v>
      </c>
      <c r="AP21" s="308">
        <v>9.48</v>
      </c>
      <c r="AQ21" s="309">
        <v>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520</v>
      </c>
      <c r="AL22" s="1150"/>
      <c r="AM22" s="1150"/>
      <c r="AN22" s="1151"/>
      <c r="AO22" s="312">
        <v>96</v>
      </c>
      <c r="AP22" s="313">
        <v>97.6</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525</v>
      </c>
      <c r="AL32" s="1166"/>
      <c r="AM32" s="1166"/>
      <c r="AN32" s="1167"/>
      <c r="AO32" s="322">
        <v>2436274</v>
      </c>
      <c r="AP32" s="322">
        <v>56441</v>
      </c>
      <c r="AQ32" s="323">
        <v>62678</v>
      </c>
      <c r="AR32" s="324">
        <v>-10</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526</v>
      </c>
      <c r="AL33" s="1166"/>
      <c r="AM33" s="1166"/>
      <c r="AN33" s="1167"/>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527</v>
      </c>
      <c r="AL34" s="1166"/>
      <c r="AM34" s="1166"/>
      <c r="AN34" s="1167"/>
      <c r="AO34" s="322" t="s">
        <v>511</v>
      </c>
      <c r="AP34" s="322" t="s">
        <v>511</v>
      </c>
      <c r="AQ34" s="323">
        <v>19</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528</v>
      </c>
      <c r="AL35" s="1166"/>
      <c r="AM35" s="1166"/>
      <c r="AN35" s="1167"/>
      <c r="AO35" s="322">
        <v>1031700</v>
      </c>
      <c r="AP35" s="322">
        <v>23901</v>
      </c>
      <c r="AQ35" s="323">
        <v>17584</v>
      </c>
      <c r="AR35" s="324">
        <v>35.9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529</v>
      </c>
      <c r="AL36" s="1166"/>
      <c r="AM36" s="1166"/>
      <c r="AN36" s="1167"/>
      <c r="AO36" s="322">
        <v>29846</v>
      </c>
      <c r="AP36" s="322">
        <v>691</v>
      </c>
      <c r="AQ36" s="323">
        <v>3772</v>
      </c>
      <c r="AR36" s="324">
        <v>-81.7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530</v>
      </c>
      <c r="AL37" s="1166"/>
      <c r="AM37" s="1166"/>
      <c r="AN37" s="1167"/>
      <c r="AO37" s="322">
        <v>20580</v>
      </c>
      <c r="AP37" s="322">
        <v>477</v>
      </c>
      <c r="AQ37" s="323">
        <v>765</v>
      </c>
      <c r="AR37" s="324">
        <v>-37.6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531</v>
      </c>
      <c r="AL38" s="1169"/>
      <c r="AM38" s="1169"/>
      <c r="AN38" s="1170"/>
      <c r="AO38" s="325" t="s">
        <v>511</v>
      </c>
      <c r="AP38" s="325" t="s">
        <v>511</v>
      </c>
      <c r="AQ38" s="326">
        <v>1</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532</v>
      </c>
      <c r="AL39" s="1169"/>
      <c r="AM39" s="1169"/>
      <c r="AN39" s="1170"/>
      <c r="AO39" s="322">
        <v>-80000</v>
      </c>
      <c r="AP39" s="322">
        <v>-1853</v>
      </c>
      <c r="AQ39" s="323">
        <v>-2998</v>
      </c>
      <c r="AR39" s="324">
        <v>-38.200000000000003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533</v>
      </c>
      <c r="AL40" s="1166"/>
      <c r="AM40" s="1166"/>
      <c r="AN40" s="1167"/>
      <c r="AO40" s="322">
        <v>-2377765</v>
      </c>
      <c r="AP40" s="322">
        <v>-55085</v>
      </c>
      <c r="AQ40" s="323">
        <v>-59283</v>
      </c>
      <c r="AR40" s="324">
        <v>-7.1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290</v>
      </c>
      <c r="AL41" s="1172"/>
      <c r="AM41" s="1172"/>
      <c r="AN41" s="1173"/>
      <c r="AO41" s="322">
        <v>1060635</v>
      </c>
      <c r="AP41" s="322">
        <v>24572</v>
      </c>
      <c r="AQ41" s="323">
        <v>22539</v>
      </c>
      <c r="AR41" s="324">
        <v>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501</v>
      </c>
      <c r="AN49" s="1162" t="s">
        <v>537</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6094644</v>
      </c>
      <c r="AN51" s="344">
        <v>134647</v>
      </c>
      <c r="AO51" s="345">
        <v>70.099999999999994</v>
      </c>
      <c r="AP51" s="346">
        <v>84389</v>
      </c>
      <c r="AQ51" s="347">
        <v>19.7</v>
      </c>
      <c r="AR51" s="348">
        <v>50.4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1620034</v>
      </c>
      <c r="AN52" s="352">
        <v>35791</v>
      </c>
      <c r="AO52" s="353">
        <v>17.3</v>
      </c>
      <c r="AP52" s="354">
        <v>44339</v>
      </c>
      <c r="AQ52" s="355">
        <v>17.2</v>
      </c>
      <c r="AR52" s="356">
        <v>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3069688</v>
      </c>
      <c r="AN53" s="344">
        <v>68587</v>
      </c>
      <c r="AO53" s="345">
        <v>-49.1</v>
      </c>
      <c r="AP53" s="346">
        <v>83623</v>
      </c>
      <c r="AQ53" s="347">
        <v>-0.9</v>
      </c>
      <c r="AR53" s="348">
        <v>-48.2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1442857</v>
      </c>
      <c r="AN54" s="352">
        <v>32238</v>
      </c>
      <c r="AO54" s="353">
        <v>-9.9</v>
      </c>
      <c r="AP54" s="354">
        <v>48787</v>
      </c>
      <c r="AQ54" s="355">
        <v>10</v>
      </c>
      <c r="AR54" s="356">
        <v>-19.899999999999999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2274702</v>
      </c>
      <c r="AN55" s="344">
        <v>51405</v>
      </c>
      <c r="AO55" s="345">
        <v>-25.1</v>
      </c>
      <c r="AP55" s="346">
        <v>87974</v>
      </c>
      <c r="AQ55" s="347">
        <v>5.2</v>
      </c>
      <c r="AR55" s="348">
        <v>-30.3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622165</v>
      </c>
      <c r="AN56" s="352">
        <v>14060</v>
      </c>
      <c r="AO56" s="353">
        <v>-56.4</v>
      </c>
      <c r="AP56" s="354">
        <v>48183</v>
      </c>
      <c r="AQ56" s="355">
        <v>-1.2</v>
      </c>
      <c r="AR56" s="356">
        <v>-55.2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2289513</v>
      </c>
      <c r="AN57" s="344">
        <v>52402</v>
      </c>
      <c r="AO57" s="345">
        <v>1.9</v>
      </c>
      <c r="AP57" s="346">
        <v>78864</v>
      </c>
      <c r="AQ57" s="347">
        <v>-10.4</v>
      </c>
      <c r="AR57" s="348">
        <v>12.3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793151</v>
      </c>
      <c r="AN58" s="352">
        <v>18154</v>
      </c>
      <c r="AO58" s="353">
        <v>29.1</v>
      </c>
      <c r="AP58" s="354">
        <v>46136</v>
      </c>
      <c r="AQ58" s="355">
        <v>-4.2</v>
      </c>
      <c r="AR58" s="356">
        <v>33.299999999999997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3106776</v>
      </c>
      <c r="AN59" s="344">
        <v>71974</v>
      </c>
      <c r="AO59" s="345">
        <v>37.299999999999997</v>
      </c>
      <c r="AP59" s="346">
        <v>85042</v>
      </c>
      <c r="AQ59" s="347">
        <v>7.8</v>
      </c>
      <c r="AR59" s="348">
        <v>29.5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1340861</v>
      </c>
      <c r="AN60" s="352">
        <v>31064</v>
      </c>
      <c r="AO60" s="353">
        <v>71.099999999999994</v>
      </c>
      <c r="AP60" s="354">
        <v>50806</v>
      </c>
      <c r="AQ60" s="355">
        <v>10.1</v>
      </c>
      <c r="AR60" s="356">
        <v>61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3367065</v>
      </c>
      <c r="AN61" s="359">
        <v>75803</v>
      </c>
      <c r="AO61" s="360">
        <v>7</v>
      </c>
      <c r="AP61" s="361">
        <v>83978</v>
      </c>
      <c r="AQ61" s="362">
        <v>4.3</v>
      </c>
      <c r="AR61" s="348">
        <v>2.7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1163814</v>
      </c>
      <c r="AN62" s="352">
        <v>26261</v>
      </c>
      <c r="AO62" s="353">
        <v>10.199999999999999</v>
      </c>
      <c r="AP62" s="354">
        <v>47650</v>
      </c>
      <c r="AQ62" s="355">
        <v>6.4</v>
      </c>
      <c r="AR62" s="356">
        <v>3.8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balPKjU9QM2I3LK5vWfhQS1SnQCagQYxKAqdnkr2jTmtWyELmvC56ide7r88TviIkfsjlpRFbUVmUzaoQ5Qtw==" saltValue="/CnQYQy5kkynVQX/986N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425781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MVm8evllECgdGljMyThuweAGps1aqoEhXCKuJyziP8SQwgvk6Uk+4fRXDWnlqNUO9BHCaSSZ4zEGbDcQUB3A==" saltValue="C0zCWoRNyDr/DkAoiH1x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m6ls1WQBHdUlxjZkOivNf4x4DjNYt/9ozAcxK0l1FE2ZBGRgO7kBNMPX4EMQqvjRW0p+Mg5jzwIYhGfz++lRw==" saltValue="9Ntt9yoUs2zERvPb0Fx5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74" t="s">
        <v>3</v>
      </c>
      <c r="D47" s="1174"/>
      <c r="E47" s="1175"/>
      <c r="F47" s="11">
        <v>18.66</v>
      </c>
      <c r="G47" s="12">
        <v>13.48</v>
      </c>
      <c r="H47" s="12">
        <v>15.13</v>
      </c>
      <c r="I47" s="12">
        <v>15.08</v>
      </c>
      <c r="J47" s="13">
        <v>15.26</v>
      </c>
    </row>
    <row r="48" spans="2:10" ht="57.75" customHeight="1" x14ac:dyDescent="0.15">
      <c r="B48" s="14"/>
      <c r="C48" s="1176" t="s">
        <v>4</v>
      </c>
      <c r="D48" s="1176"/>
      <c r="E48" s="1177"/>
      <c r="F48" s="15">
        <v>4.21</v>
      </c>
      <c r="G48" s="16">
        <v>5.25</v>
      </c>
      <c r="H48" s="16">
        <v>7.08</v>
      </c>
      <c r="I48" s="16">
        <v>4.1900000000000004</v>
      </c>
      <c r="J48" s="17">
        <v>7.36</v>
      </c>
    </row>
    <row r="49" spans="2:10" ht="57.75" customHeight="1" thickBot="1" x14ac:dyDescent="0.2">
      <c r="B49" s="18"/>
      <c r="C49" s="1178" t="s">
        <v>5</v>
      </c>
      <c r="D49" s="1178"/>
      <c r="E49" s="1179"/>
      <c r="F49" s="19">
        <v>7</v>
      </c>
      <c r="G49" s="20" t="s">
        <v>558</v>
      </c>
      <c r="H49" s="20">
        <v>3.28</v>
      </c>
      <c r="I49" s="20" t="s">
        <v>559</v>
      </c>
      <c r="J49" s="21">
        <v>3.12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EZ6hvuXaES5JLX1QXwD88S7NzXjjHp/k7j8oga7S8jMygM/QNZRNx+E3NmaLgTQz31BnzWKoI0hH7O8Lawvkw==" saltValue="gc8GiaEHKnB8L7XAi/3S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jun-tai</cp:lastModifiedBy>
  <cp:lastPrinted>2019-03-18T02:35:30Z</cp:lastPrinted>
  <dcterms:created xsi:type="dcterms:W3CDTF">2019-02-14T02:35:43Z</dcterms:created>
  <dcterms:modified xsi:type="dcterms:W3CDTF">2019-10-18T04:38:44Z</dcterms:modified>
  <cp:category/>
</cp:coreProperties>
</file>