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esuido\22_地方公営企業法適用関連\【経営比較分析】\H29\16阿賀野市（47下水道：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<sst xmlns="http://schemas.openxmlformats.org/spreadsheetml/2006/main" count="245" uniqueCount="126">
  <si>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</si>
  <si>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</si>
  <si>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</si>
  <si>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</si>
  <si>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</si>
  <si>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</si>
  <si>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</si>
  <si>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</si>
  <si>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</si>
  <si>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</si>
  <si>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</si>
  <si>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</si>
  <si>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</si>
  <si>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</si>
  <si>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</si>
  <si>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</si>
  <si>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</si>
  <si>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</si>
  <si>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</si>
  <si>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</si>
  <si>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</si>
  <si>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</si>
  <si>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</si>
  <si>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</si>
  <si>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</si>
  <si>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</si>
  <si>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</si>
  <si>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</si>
  <si>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</si>
  <si>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</si>
  <si>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</si>
  <si>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</si>
  <si>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</si>
  <si>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</si>
  <si>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</si>
  <si>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</si>
  <si>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</si>
  <si>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</si>
  <si>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</si>
  <si>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</si>
  <si>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</si>
  <si>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</si>
  <si>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</si>
  <si>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</si>
  <si>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</si>
  <si>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</si>
  <si>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</si>
  <si>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</si>
  <si>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</si>
  <si>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</si>
  <si>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</si>
  <si>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</si>
  <si>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</si>
  <si>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</si>
  <si>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</si>
  <si>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</si>
  <si>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</si>
  <si>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</si>
  <si>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</si>
  <si>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</si>
  <si>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</si>
  <si>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</si>
  <si>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</si>
  <si>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</si>
  <si>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</si>
  <si>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</si>
  <si>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</si>
  <si>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</si>
  <si>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</si>
  <si>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</si>
  <si>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</si>
  <si>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</si>
  <si>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</si>
  <si>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</si>
  <si>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</si>
  <si>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</si>
  <si>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</si>
  <si>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</si>
  <si>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</si>
  <si>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</si>
  <si>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</si>
  <si>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</si>
  <si>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</si>
  <si>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</si>
  <si>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</si>
  <si>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</si>
  <si>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</si>
  <si>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</si>
  <si>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</si>
  <si>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</si>
  <si>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</si>
  <si>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</si>
  <si>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</si>
  <si>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</si>
  <si>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</si>
  <si>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</si>
  <si>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</si>
  <si>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</si>
  <si>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</si>
  <si>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</si>
  <si>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</si>
  <si>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</si>
  <si>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</si>
  <si>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</si>
  <si>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</si>
  <si>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</si>
  <si>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</si>
  <si>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</si>
  <si>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</si>
  <si>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</si>
  <si>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阿賀野市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</si>
  <si>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</si>
  <si>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</si>
  <si>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</si>
  <si>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</si>
  <si>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</si>
  <si>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</si>
  <si>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</si>
  <si>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</si>
  <si>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</si>
  <si>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</si>
  <si>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</si>
  <si>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</si>
  <si>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類似団体との比較では、⑥汚水処理原価や⑧水洗化率は、類似団体平均値を下回っており、④企業債残高対事業規模比率や⑤経費回収率は、類似団体平均値を上回っている。
　また、①収益的収支比率は、右肩上がりの傾向にあるものの、単年度の収支の黒字を示す100％以上には達していないため、今後も経営改善を図っていく必要がある。
　特に使用料収入を増やす指標である⑧水洗化率の向上に努め、収益を増加させていく必要がある。
　なお、⑥汚水処理原価が平均値を下回る原因としては、下水道施設の大半が県流域下水道施設を利用していることから、直接的な経費計上を行う必要がないことがあげられる。
　</t>
    <rPh sb="239" eb="240">
      <t>ケン</t>
    </rPh>
    <phoneticPr fontId="4"/>
  </si>
  <si>
    <t>　管渠等施設については、法定耐用年数から見て経過年数が短いこともあり、比較的老朽化の度合いは低い。
　現在一部マンホール蓋の交換など、長寿命化事業を実施しているが、引続きストックマネージメント計画等による老朽化に備えた計画的な施設更新を検討する必要がある。</t>
    <rPh sb="82" eb="84">
      <t>ヒキツヅ</t>
    </rPh>
    <rPh sb="96" eb="98">
      <t>ケイカク</t>
    </rPh>
    <rPh sb="98" eb="99">
      <t>トウ</t>
    </rPh>
    <phoneticPr fontId="4"/>
  </si>
  <si>
    <t>　「経営の健全性・効率性」の観点では、県流域下水道施設の利用により⑧水洗化率以外の比率は類似団体平均値を上回っている。
　「老朽化の状況」は、事業着手が遅かったため、施設の法定耐用年数で見た場合、施設の更新は少ない状況であるが、今後、計画的な更新が必要である。　
　経営改善の取り組みでは、事業経営の根幹となる使用料収入の増収を図るべく、広報活動や戸別訪問等を実施し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さらに平成３１年度からは、現在の「官公庁会計」から「地方公営企業会計」に移行し、併せて経営戦略の策定を行うことで経営の健全化に取り組むこととしている。</t>
    <rPh sb="19" eb="20">
      <t>ケン</t>
    </rPh>
    <rPh sb="86" eb="88">
      <t>ホウテイ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</si>
</sst>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89-4B50-9CD8-85CA5271E463}"/>
            </c:ext>
          </c:extLst>
        </c:ser>
        <c:dLbls>
          <c:showLegendKey val="0"/>
          <c:showVal val="0"/>
          <c:showCatName val="0"/>
          <c:showSerName val="0"/>
          <c:showPercent val="0"/>
          <c:showBubbleSize val="0"/>
        </c:dLbls>
        <c:gapWidth val="150"/>
        <c:axId val="118335744"/>
        <c:axId val="118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5689-4B50-9CD8-85CA5271E463}"/>
            </c:ext>
          </c:extLst>
        </c:ser>
        <c:dLbls>
          <c:showLegendKey val="0"/>
          <c:showVal val="0"/>
          <c:showCatName val="0"/>
          <c:showSerName val="0"/>
          <c:showPercent val="0"/>
          <c:showBubbleSize val="0"/>
        </c:dLbls>
        <c:marker val="1"/>
        <c:smooth val="0"/>
        <c:axId val="118335744"/>
        <c:axId val="118870400"/>
      </c:lineChart>
      <c:dateAx>
        <c:axId val="118335744"/>
        <c:scaling>
          <c:orientation val="minMax"/>
        </c:scaling>
        <c:delete val="1"/>
        <c:axPos val="b"/>
        <c:numFmt formatCode="ge" sourceLinked="1"/>
        <c:majorTickMark val="none"/>
        <c:minorTickMark val="none"/>
        <c:tickLblPos val="none"/>
        <c:crossAx val="118870400"/>
        <c:crosses val="autoZero"/>
        <c:auto val="1"/>
        <c:lblOffset val="100"/>
        <c:baseTimeUnit val="years"/>
      </c:dateAx>
      <c:valAx>
        <c:axId val="118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E6-42AC-A80A-18F971F91D3A}"/>
            </c:ext>
          </c:extLst>
        </c:ser>
        <c:dLbls>
          <c:showLegendKey val="0"/>
          <c:showVal val="0"/>
          <c:showCatName val="0"/>
          <c:showSerName val="0"/>
          <c:showPercent val="0"/>
          <c:showBubbleSize val="0"/>
        </c:dLbls>
        <c:gapWidth val="150"/>
        <c:axId val="131562880"/>
        <c:axId val="1315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E4E6-42AC-A80A-18F971F91D3A}"/>
            </c:ext>
          </c:extLst>
        </c:ser>
        <c:dLbls>
          <c:showLegendKey val="0"/>
          <c:showVal val="0"/>
          <c:showCatName val="0"/>
          <c:showSerName val="0"/>
          <c:showPercent val="0"/>
          <c:showBubbleSize val="0"/>
        </c:dLbls>
        <c:marker val="1"/>
        <c:smooth val="0"/>
        <c:axId val="131562880"/>
        <c:axId val="131565056"/>
      </c:lineChart>
      <c:dateAx>
        <c:axId val="131562880"/>
        <c:scaling>
          <c:orientation val="minMax"/>
        </c:scaling>
        <c:delete val="1"/>
        <c:axPos val="b"/>
        <c:numFmt formatCode="ge" sourceLinked="1"/>
        <c:majorTickMark val="none"/>
        <c:minorTickMark val="none"/>
        <c:tickLblPos val="none"/>
        <c:crossAx val="131565056"/>
        <c:crosses val="autoZero"/>
        <c:auto val="1"/>
        <c:lblOffset val="100"/>
        <c:baseTimeUnit val="years"/>
      </c:dateAx>
      <c:valAx>
        <c:axId val="1315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67.23</c:v>
                </c:pt>
                <c:pt idx="1">
                  <c:v>66.3</c:v>
                </c:pt>
                <c:pt idx="2">
                  <c:v>65.05</c:v>
                </c:pt>
                <c:pt idx="3">
                  <c:v>66.81</c:v>
                </c:pt>
                <c:pt idx="4">
                  <c:v>68.040000000000006</c:v>
                </c:pt>
              </c:numCache>
            </c:numRef>
          </c:val>
          <c:extLst>
            <c:ext xmlns:c16="http://schemas.microsoft.com/office/drawing/2014/chart" uri="{C3380CC4-5D6E-409C-BE32-E72D297353CC}">
              <c16:uniqueId val="{00000000-518C-41C2-9073-C13D6200666F}"/>
            </c:ext>
          </c:extLst>
        </c:ser>
        <c:dLbls>
          <c:showLegendKey val="0"/>
          <c:showVal val="0"/>
          <c:showCatName val="0"/>
          <c:showSerName val="0"/>
          <c:showPercent val="0"/>
          <c:showBubbleSize val="0"/>
        </c:dLbls>
        <c:gapWidth val="150"/>
        <c:axId val="131673088"/>
        <c:axId val="1316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518C-41C2-9073-C13D6200666F}"/>
            </c:ext>
          </c:extLst>
        </c:ser>
        <c:dLbls>
          <c:showLegendKey val="0"/>
          <c:showVal val="0"/>
          <c:showCatName val="0"/>
          <c:showSerName val="0"/>
          <c:showPercent val="0"/>
          <c:showBubbleSize val="0"/>
        </c:dLbls>
        <c:marker val="1"/>
        <c:smooth val="0"/>
        <c:axId val="131673088"/>
        <c:axId val="131675264"/>
      </c:lineChart>
      <c:dateAx>
        <c:axId val="131673088"/>
        <c:scaling>
          <c:orientation val="minMax"/>
        </c:scaling>
        <c:delete val="1"/>
        <c:axPos val="b"/>
        <c:numFmt formatCode="ge" sourceLinked="1"/>
        <c:majorTickMark val="none"/>
        <c:minorTickMark val="none"/>
        <c:tickLblPos val="none"/>
        <c:crossAx val="131675264"/>
        <c:crosses val="autoZero"/>
        <c:auto val="1"/>
        <c:lblOffset val="100"/>
        <c:baseTimeUnit val="years"/>
      </c:dateAx>
      <c:valAx>
        <c:axId val="1316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49.27</c:v>
                </c:pt>
                <c:pt idx="1">
                  <c:v>70.010000000000005</c:v>
                </c:pt>
                <c:pt idx="2">
                  <c:v>83.05</c:v>
                </c:pt>
                <c:pt idx="3">
                  <c:v>79.36</c:v>
                </c:pt>
                <c:pt idx="4">
                  <c:v>80.72</c:v>
                </c:pt>
              </c:numCache>
            </c:numRef>
          </c:val>
          <c:extLst>
            <c:ext xmlns:c16="http://schemas.microsoft.com/office/drawing/2014/chart" uri="{C3380CC4-5D6E-409C-BE32-E72D297353CC}">
              <c16:uniqueId val="{00000000-F7A6-497A-B469-954ED9E75EC9}"/>
            </c:ext>
          </c:extLst>
        </c:ser>
        <c:dLbls>
          <c:showLegendKey val="0"/>
          <c:showVal val="0"/>
          <c:showCatName val="0"/>
          <c:showSerName val="0"/>
          <c:showPercent val="0"/>
          <c:showBubbleSize val="0"/>
        </c:dLbls>
        <c:gapWidth val="150"/>
        <c:axId val="118851456"/>
        <c:axId val="118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A6-497A-B469-954ED9E75EC9}"/>
            </c:ext>
          </c:extLst>
        </c:ser>
        <c:dLbls>
          <c:showLegendKey val="0"/>
          <c:showVal val="0"/>
          <c:showCatName val="0"/>
          <c:showSerName val="0"/>
          <c:showPercent val="0"/>
          <c:showBubbleSize val="0"/>
        </c:dLbls>
        <c:marker val="1"/>
        <c:smooth val="0"/>
        <c:axId val="118851456"/>
        <c:axId val="118878208"/>
      </c:lineChart>
      <c:dateAx>
        <c:axId val="118851456"/>
        <c:scaling>
          <c:orientation val="minMax"/>
        </c:scaling>
        <c:delete val="1"/>
        <c:axPos val="b"/>
        <c:numFmt formatCode="ge" sourceLinked="1"/>
        <c:majorTickMark val="none"/>
        <c:minorTickMark val="none"/>
        <c:tickLblPos val="none"/>
        <c:crossAx val="118878208"/>
        <c:crosses val="autoZero"/>
        <c:auto val="1"/>
        <c:lblOffset val="100"/>
        <c:baseTimeUnit val="years"/>
      </c:dateAx>
      <c:valAx>
        <c:axId val="118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7B-4196-A3DD-E87B48A198C1}"/>
            </c:ext>
          </c:extLst>
        </c:ser>
        <c:dLbls>
          <c:showLegendKey val="0"/>
          <c:showVal val="0"/>
          <c:showCatName val="0"/>
          <c:showSerName val="0"/>
          <c:showPercent val="0"/>
          <c:showBubbleSize val="0"/>
        </c:dLbls>
        <c:gapWidth val="150"/>
        <c:axId val="118912512"/>
        <c:axId val="118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7B-4196-A3DD-E87B48A198C1}"/>
            </c:ext>
          </c:extLst>
        </c:ser>
        <c:dLbls>
          <c:showLegendKey val="0"/>
          <c:showVal val="0"/>
          <c:showCatName val="0"/>
          <c:showSerName val="0"/>
          <c:showPercent val="0"/>
          <c:showBubbleSize val="0"/>
        </c:dLbls>
        <c:marker val="1"/>
        <c:smooth val="0"/>
        <c:axId val="118912512"/>
        <c:axId val="118914432"/>
      </c:lineChart>
      <c:dateAx>
        <c:axId val="118912512"/>
        <c:scaling>
          <c:orientation val="minMax"/>
        </c:scaling>
        <c:delete val="1"/>
        <c:axPos val="b"/>
        <c:numFmt formatCode="ge" sourceLinked="1"/>
        <c:majorTickMark val="none"/>
        <c:minorTickMark val="none"/>
        <c:tickLblPos val="none"/>
        <c:crossAx val="118914432"/>
        <c:crosses val="autoZero"/>
        <c:auto val="1"/>
        <c:lblOffset val="100"/>
        <c:baseTimeUnit val="years"/>
      </c:dateAx>
      <c:valAx>
        <c:axId val="118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3-47BC-BD7D-D77EEE5BDFC7}"/>
            </c:ext>
          </c:extLst>
        </c:ser>
        <c:dLbls>
          <c:showLegendKey val="0"/>
          <c:showVal val="0"/>
          <c:showCatName val="0"/>
          <c:showSerName val="0"/>
          <c:showPercent val="0"/>
          <c:showBubbleSize val="0"/>
        </c:dLbls>
        <c:gapWidth val="150"/>
        <c:axId val="119219328"/>
        <c:axId val="11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3-47BC-BD7D-D77EEE5BDFC7}"/>
            </c:ext>
          </c:extLst>
        </c:ser>
        <c:dLbls>
          <c:showLegendKey val="0"/>
          <c:showVal val="0"/>
          <c:showCatName val="0"/>
          <c:showSerName val="0"/>
          <c:showPercent val="0"/>
          <c:showBubbleSize val="0"/>
        </c:dLbls>
        <c:marker val="1"/>
        <c:smooth val="0"/>
        <c:axId val="119219328"/>
        <c:axId val="119221248"/>
      </c:lineChart>
      <c:dateAx>
        <c:axId val="119219328"/>
        <c:scaling>
          <c:orientation val="minMax"/>
        </c:scaling>
        <c:delete val="1"/>
        <c:axPos val="b"/>
        <c:numFmt formatCode="ge" sourceLinked="1"/>
        <c:majorTickMark val="none"/>
        <c:minorTickMark val="none"/>
        <c:tickLblPos val="none"/>
        <c:crossAx val="119221248"/>
        <c:crosses val="autoZero"/>
        <c:auto val="1"/>
        <c:lblOffset val="100"/>
        <c:baseTimeUnit val="years"/>
      </c:dateAx>
      <c:valAx>
        <c:axId val="11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6A-484B-AAC3-0B72B06C6846}"/>
            </c:ext>
          </c:extLst>
        </c:ser>
        <c:dLbls>
          <c:showLegendKey val="0"/>
          <c:showVal val="0"/>
          <c:showCatName val="0"/>
          <c:showSerName val="0"/>
          <c:showPercent val="0"/>
          <c:showBubbleSize val="0"/>
        </c:dLbls>
        <c:gapWidth val="150"/>
        <c:axId val="119243904"/>
        <c:axId val="119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A-484B-AAC3-0B72B06C6846}"/>
            </c:ext>
          </c:extLst>
        </c:ser>
        <c:dLbls>
          <c:showLegendKey val="0"/>
          <c:showVal val="0"/>
          <c:showCatName val="0"/>
          <c:showSerName val="0"/>
          <c:showPercent val="0"/>
          <c:showBubbleSize val="0"/>
        </c:dLbls>
        <c:marker val="1"/>
        <c:smooth val="0"/>
        <c:axId val="119243904"/>
        <c:axId val="119245824"/>
      </c:lineChart>
      <c:dateAx>
        <c:axId val="119243904"/>
        <c:scaling>
          <c:orientation val="minMax"/>
        </c:scaling>
        <c:delete val="1"/>
        <c:axPos val="b"/>
        <c:numFmt formatCode="ge" sourceLinked="1"/>
        <c:majorTickMark val="none"/>
        <c:minorTickMark val="none"/>
        <c:tickLblPos val="none"/>
        <c:crossAx val="119245824"/>
        <c:crosses val="autoZero"/>
        <c:auto val="1"/>
        <c:lblOffset val="100"/>
        <c:baseTimeUnit val="years"/>
      </c:dateAx>
      <c:valAx>
        <c:axId val="119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6-48C0-B8EC-EE4FB3D315CD}"/>
            </c:ext>
          </c:extLst>
        </c:ser>
        <c:dLbls>
          <c:showLegendKey val="0"/>
          <c:showVal val="0"/>
          <c:showCatName val="0"/>
          <c:showSerName val="0"/>
          <c:showPercent val="0"/>
          <c:showBubbleSize val="0"/>
        </c:dLbls>
        <c:gapWidth val="150"/>
        <c:axId val="119272192"/>
        <c:axId val="119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6-48C0-B8EC-EE4FB3D315CD}"/>
            </c:ext>
          </c:extLst>
        </c:ser>
        <c:dLbls>
          <c:showLegendKey val="0"/>
          <c:showVal val="0"/>
          <c:showCatName val="0"/>
          <c:showSerName val="0"/>
          <c:showPercent val="0"/>
          <c:showBubbleSize val="0"/>
        </c:dLbls>
        <c:marker val="1"/>
        <c:smooth val="0"/>
        <c:axId val="119272192"/>
        <c:axId val="119274112"/>
      </c:lineChart>
      <c:dateAx>
        <c:axId val="119272192"/>
        <c:scaling>
          <c:orientation val="minMax"/>
        </c:scaling>
        <c:delete val="1"/>
        <c:axPos val="b"/>
        <c:numFmt formatCode="ge" sourceLinked="1"/>
        <c:majorTickMark val="none"/>
        <c:minorTickMark val="none"/>
        <c:tickLblPos val="none"/>
        <c:crossAx val="119274112"/>
        <c:crosses val="autoZero"/>
        <c:auto val="1"/>
        <c:lblOffset val="100"/>
        <c:baseTimeUnit val="years"/>
      </c:dateAx>
      <c:valAx>
        <c:axId val="119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4860.16</c:v>
                </c:pt>
                <c:pt idx="1">
                  <c:v>3288.83</c:v>
                </c:pt>
                <c:pt idx="2">
                  <c:v>1813.23</c:v>
                </c:pt>
                <c:pt idx="3">
                  <c:v>5304.53</c:v>
                </c:pt>
                <c:pt idx="4" formatCode="#,##0.00;&quot;△&quot;#,##0.00">
                  <c:v>0</c:v>
                </c:pt>
              </c:numCache>
            </c:numRef>
          </c:val>
          <c:extLst>
            <c:ext xmlns:c16="http://schemas.microsoft.com/office/drawing/2014/chart" uri="{C3380CC4-5D6E-409C-BE32-E72D297353CC}">
              <c16:uniqueId val="{00000000-4097-493D-ABFB-8C16AF422EB6}"/>
            </c:ext>
          </c:extLst>
        </c:ser>
        <c:dLbls>
          <c:showLegendKey val="0"/>
          <c:showVal val="0"/>
          <c:showCatName val="0"/>
          <c:showSerName val="0"/>
          <c:showPercent val="0"/>
          <c:showBubbleSize val="0"/>
        </c:dLbls>
        <c:gapWidth val="150"/>
        <c:axId val="131142016"/>
        <c:axId val="1311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4097-493D-ABFB-8C16AF422EB6}"/>
            </c:ext>
          </c:extLst>
        </c:ser>
        <c:dLbls>
          <c:showLegendKey val="0"/>
          <c:showVal val="0"/>
          <c:showCatName val="0"/>
          <c:showSerName val="0"/>
          <c:showPercent val="0"/>
          <c:showBubbleSize val="0"/>
        </c:dLbls>
        <c:marker val="1"/>
        <c:smooth val="0"/>
        <c:axId val="131142016"/>
        <c:axId val="131143936"/>
      </c:lineChart>
      <c:dateAx>
        <c:axId val="131142016"/>
        <c:scaling>
          <c:orientation val="minMax"/>
        </c:scaling>
        <c:delete val="1"/>
        <c:axPos val="b"/>
        <c:numFmt formatCode="ge" sourceLinked="1"/>
        <c:majorTickMark val="none"/>
        <c:minorTickMark val="none"/>
        <c:tickLblPos val="none"/>
        <c:crossAx val="131143936"/>
        <c:crosses val="autoZero"/>
        <c:auto val="1"/>
        <c:lblOffset val="100"/>
        <c:baseTimeUnit val="years"/>
      </c:dateAx>
      <c:valAx>
        <c:axId val="1311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30.79</c:v>
                </c:pt>
                <c:pt idx="1">
                  <c:v>59.85</c:v>
                </c:pt>
                <c:pt idx="2">
                  <c:v>77.62</c:v>
                </c:pt>
                <c:pt idx="3">
                  <c:v>84.81</c:v>
                </c:pt>
                <c:pt idx="4">
                  <c:v>89.38</c:v>
                </c:pt>
              </c:numCache>
            </c:numRef>
          </c:val>
          <c:extLst>
            <c:ext xmlns:c16="http://schemas.microsoft.com/office/drawing/2014/chart" uri="{C3380CC4-5D6E-409C-BE32-E72D297353CC}">
              <c16:uniqueId val="{00000000-1AAD-4AC8-AEE0-ED458CF13A3D}"/>
            </c:ext>
          </c:extLst>
        </c:ser>
        <c:dLbls>
          <c:showLegendKey val="0"/>
          <c:showVal val="0"/>
          <c:showCatName val="0"/>
          <c:showSerName val="0"/>
          <c:showPercent val="0"/>
          <c:showBubbleSize val="0"/>
        </c:dLbls>
        <c:gapWidth val="150"/>
        <c:axId val="131186688"/>
        <c:axId val="1311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1AAD-4AC8-AEE0-ED458CF13A3D}"/>
            </c:ext>
          </c:extLst>
        </c:ser>
        <c:dLbls>
          <c:showLegendKey val="0"/>
          <c:showVal val="0"/>
          <c:showCatName val="0"/>
          <c:showSerName val="0"/>
          <c:showPercent val="0"/>
          <c:showBubbleSize val="0"/>
        </c:dLbls>
        <c:marker val="1"/>
        <c:smooth val="0"/>
        <c:axId val="131186688"/>
        <c:axId val="131188608"/>
      </c:lineChart>
      <c:dateAx>
        <c:axId val="131186688"/>
        <c:scaling>
          <c:orientation val="minMax"/>
        </c:scaling>
        <c:delete val="1"/>
        <c:axPos val="b"/>
        <c:numFmt formatCode="ge" sourceLinked="1"/>
        <c:majorTickMark val="none"/>
        <c:minorTickMark val="none"/>
        <c:tickLblPos val="none"/>
        <c:crossAx val="131188608"/>
        <c:crosses val="autoZero"/>
        <c:auto val="1"/>
        <c:lblOffset val="100"/>
        <c:baseTimeUnit val="years"/>
      </c:dateAx>
      <c:valAx>
        <c:axId val="1311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303.06</c:v>
                </c:pt>
                <c:pt idx="1">
                  <c:v>231.47</c:v>
                </c:pt>
                <c:pt idx="2">
                  <c:v>179.72</c:v>
                </c:pt>
                <c:pt idx="3">
                  <c:v>167.72</c:v>
                </c:pt>
                <c:pt idx="4">
                  <c:v>159.07</c:v>
                </c:pt>
              </c:numCache>
            </c:numRef>
          </c:val>
          <c:extLst>
            <c:ext xmlns:c16="http://schemas.microsoft.com/office/drawing/2014/chart" uri="{C3380CC4-5D6E-409C-BE32-E72D297353CC}">
              <c16:uniqueId val="{00000000-F302-4CB9-92A4-9FFD7D49DBBF}"/>
            </c:ext>
          </c:extLst>
        </c:ser>
        <c:dLbls>
          <c:showLegendKey val="0"/>
          <c:showVal val="0"/>
          <c:showCatName val="0"/>
          <c:showSerName val="0"/>
          <c:showPercent val="0"/>
          <c:showBubbleSize val="0"/>
        </c:dLbls>
        <c:gapWidth val="150"/>
        <c:axId val="131534848"/>
        <c:axId val="1315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F302-4CB9-92A4-9FFD7D49DBBF}"/>
            </c:ext>
          </c:extLst>
        </c:ser>
        <c:dLbls>
          <c:showLegendKey val="0"/>
          <c:showVal val="0"/>
          <c:showCatName val="0"/>
          <c:showSerName val="0"/>
          <c:showPercent val="0"/>
          <c:showBubbleSize val="0"/>
        </c:dLbls>
        <c:marker val="1"/>
        <c:smooth val="0"/>
        <c:axId val="131534848"/>
        <c:axId val="131536768"/>
      </c:lineChart>
      <c:dateAx>
        <c:axId val="131534848"/>
        <c:scaling>
          <c:orientation val="minMax"/>
        </c:scaling>
        <c:delete val="1"/>
        <c:axPos val="b"/>
        <c:numFmt formatCode="ge" sourceLinked="1"/>
        <c:majorTickMark val="none"/>
        <c:minorTickMark val="none"/>
        <c:tickLblPos val="none"/>
        <c:crossAx val="131536768"/>
        <c:crosses val="autoZero"/>
        <c:auto val="1"/>
        <c:lblOffset val="100"/>
        <c:baseTimeUnit val="years"/>
      </c:dateAx>
      <c:valAx>
        <c:axId val="131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75" zoomScaleNormal="7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新潟県　阿賀野市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122</v>
      </c>
      <c r="AE8" s="73"/>
      <c r="AF8" s="73"/>
      <c r="AG8" s="73"/>
      <c r="AH8" s="73"/>
      <c r="AI8" s="73"/>
      <c r="AJ8" s="73"/>
      <c r="AK8" s="4"/>
      <c r="AL8" s="69">
        <f>データ!S6</f>
        <v>43691</v>
      </c>
      <c r="AM8" s="69"/>
      <c r="AN8" s="69"/>
      <c r="AO8" s="69"/>
      <c r="AP8" s="69"/>
      <c r="AQ8" s="69"/>
      <c r="AR8" s="69"/>
      <c r="AS8" s="69"/>
      <c r="AT8" s="68">
        <f>データ!T6</f>
        <v>192.74</v>
      </c>
      <c r="AU8" s="68"/>
      <c r="AV8" s="68"/>
      <c r="AW8" s="68"/>
      <c r="AX8" s="68"/>
      <c r="AY8" s="68"/>
      <c r="AZ8" s="68"/>
      <c r="BA8" s="68"/>
      <c r="BB8" s="68">
        <f>データ!U6</f>
        <v>226.68</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24.16</v>
      </c>
      <c r="Q10" s="68"/>
      <c r="R10" s="68"/>
      <c r="S10" s="68"/>
      <c r="T10" s="68"/>
      <c r="U10" s="68"/>
      <c r="V10" s="68"/>
      <c r="W10" s="68">
        <f>データ!Q6</f>
        <v>97.36</v>
      </c>
      <c r="X10" s="68"/>
      <c r="Y10" s="68"/>
      <c r="Z10" s="68"/>
      <c r="AA10" s="68"/>
      <c r="AB10" s="68"/>
      <c r="AC10" s="68"/>
      <c r="AD10" s="69">
        <f>データ!R6</f>
        <v>2592</v>
      </c>
      <c r="AE10" s="69"/>
      <c r="AF10" s="69"/>
      <c r="AG10" s="69"/>
      <c r="AH10" s="69"/>
      <c r="AI10" s="69"/>
      <c r="AJ10" s="69"/>
      <c r="AK10" s="2"/>
      <c r="AL10" s="69">
        <f>データ!V6</f>
        <v>10501</v>
      </c>
      <c r="AM10" s="69"/>
      <c r="AN10" s="69"/>
      <c r="AO10" s="69"/>
      <c r="AP10" s="69"/>
      <c r="AQ10" s="69"/>
      <c r="AR10" s="69"/>
      <c r="AS10" s="69"/>
      <c r="AT10" s="68">
        <f>データ!W6</f>
        <v>4.47</v>
      </c>
      <c r="AU10" s="68"/>
      <c r="AV10" s="68"/>
      <c r="AW10" s="68"/>
      <c r="AX10" s="68"/>
      <c r="AY10" s="68"/>
      <c r="AZ10" s="68"/>
      <c r="BA10" s="68"/>
      <c r="BB10" s="68">
        <f>データ!X6</f>
        <v>2349.2199999999998</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152234</v>
      </c>
      <c r="D6" s="33">
        <f t="shared" si="3"/>
        <v>47</v>
      </c>
      <c r="E6" s="33">
        <f t="shared" si="3"/>
        <v>17</v>
      </c>
      <c r="F6" s="33">
        <f t="shared" si="3"/>
        <v>4</v>
      </c>
      <c r="G6" s="33">
        <f t="shared" si="3"/>
        <v>0</v>
      </c>
      <c r="H6" s="33" t="str">
        <f t="shared" si="3"/>
        <v>新潟県　阿賀野市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24.16</v>
      </c>
      <c r="Q6" s="34">
        <f t="shared" si="3"/>
        <v>97.36</v>
      </c>
      <c r="R6" s="34">
        <f t="shared" si="3"/>
        <v>2592</v>
      </c>
      <c r="S6" s="34">
        <f t="shared" si="3"/>
        <v>43691</v>
      </c>
      <c r="T6" s="34">
        <f t="shared" si="3"/>
        <v>192.74</v>
      </c>
      <c r="U6" s="34">
        <f t="shared" si="3"/>
        <v>226.68</v>
      </c>
      <c r="V6" s="34">
        <f t="shared" si="3"/>
        <v>10501</v>
      </c>
      <c r="W6" s="34">
        <f t="shared" si="3"/>
        <v>4.47</v>
      </c>
      <c r="X6" s="34">
        <f t="shared" si="3"/>
        <v>2349.2199999999998</v>
      </c>
      <c r="Y6" s="35">
        <f>IF(Y7="",NA(),Y7)</f>
        <v>49.27</v>
      </c>
      <c r="Z6" s="35">
        <f t="shared" ref="Z6:AH6" si="4">IF(Z7="",NA(),Z7)</f>
        <v>70.010000000000005</v>
      </c>
      <c r="AA6" s="35">
        <f t="shared" si="4"/>
        <v>83.05</v>
      </c>
      <c r="AB6" s="35">
        <f t="shared" si="4"/>
        <v>79.36</v>
      </c>
      <c r="AC6" s="35">
        <f t="shared" si="4"/>
        <v>80.72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4860.16</v>
      </c>
      <c r="BG6" s="35">
        <f t="shared" ref="BG6:BO6" si="7">IF(BG7="",NA(),BG7)</f>
        <v>3288.83</v>
      </c>
      <c r="BH6" s="35">
        <f t="shared" si="7"/>
        <v>1813.23</v>
      </c>
      <c r="BI6" s="35">
        <f t="shared" si="7"/>
        <v>5304.53</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30.79</v>
      </c>
      <c r="BR6" s="35">
        <f t="shared" ref="BR6:BZ6" si="8">IF(BR7="",NA(),BR7)</f>
        <v>59.85</v>
      </c>
      <c r="BS6" s="35">
        <f t="shared" si="8"/>
        <v>77.62</v>
      </c>
      <c r="BT6" s="35">
        <f t="shared" si="8"/>
        <v>84.81</v>
      </c>
      <c r="BU6" s="35">
        <f t="shared" si="8"/>
        <v>89.38</v>
      </c>
      <c r="BV6" s="35">
        <f t="shared" si="8"/>
        <v>51.73</v>
      </c>
      <c r="BW6" s="35">
        <f t="shared" si="8"/>
        <v>53.01</v>
      </c>
      <c r="BX6" s="35">
        <f t="shared" si="8"/>
        <v>50.54</v>
      </c>
      <c r="BY6" s="35">
        <f t="shared" si="8"/>
        <v>49.22</v>
      </c>
      <c r="BZ6" s="35">
        <f t="shared" si="8"/>
        <v>53.7</v>
      </c>
      <c r="CA6" s="34" t="str">
        <f>IF(CA7="","",IF(CA7="-","【-】","【"&amp;SUBSTITUTE(TEXT(CA7,"#,##0.00"),"-","△")&amp;"】"))</f>
        <v>【69.80】</v>
      </c>
      <c r="CB6" s="35">
        <f>IF(CB7="",NA(),CB7)</f>
        <v>303.06</v>
      </c>
      <c r="CC6" s="35">
        <f t="shared" ref="CC6:CK6" si="9">IF(CC7="",NA(),CC7)</f>
        <v>231.47</v>
      </c>
      <c r="CD6" s="35">
        <f t="shared" si="9"/>
        <v>179.72</v>
      </c>
      <c r="CE6" s="35">
        <f t="shared" si="9"/>
        <v>167.72</v>
      </c>
      <c r="CF6" s="35">
        <f t="shared" si="9"/>
        <v>159.07</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67.23</v>
      </c>
      <c r="CY6" s="35">
        <f t="shared" ref="CY6:DG6" si="11">IF(CY7="",NA(),CY7)</f>
        <v>66.3</v>
      </c>
      <c r="CZ6" s="35">
        <f t="shared" si="11"/>
        <v>65.05</v>
      </c>
      <c r="DA6" s="35">
        <f t="shared" si="11"/>
        <v>66.81</v>
      </c>
      <c r="DB6" s="35">
        <f t="shared" si="11"/>
        <v>68.040000000000006</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152234</v>
      </c>
      <c r="D7" s="37">
        <v>47</v>
      </c>
      <c r="E7" s="37">
        <v>17</v>
      </c>
      <c r="F7" s="37">
        <v>4</v>
      </c>
      <c r="G7" s="37">
        <v>0</v>
      </c>
      <c r="H7" s="37" t="s">
        <v>110</v>
      </c>
      <c r="I7" s="37" t="s">
        <v>111</v>
      </c>
      <c r="J7" s="37" t="s">
        <v>112</v>
      </c>
      <c r="K7" s="37" t="s">
        <v>113</v>
      </c>
      <c r="L7" s="37" t="s">
        <v>114</v>
      </c>
      <c r="M7" s="37"/>
      <c r="N7" s="38" t="s">
        <v>115</v>
      </c>
      <c r="O7" s="38" t="s">
        <v>116</v>
      </c>
      <c r="P7" s="38">
        <v>24.16</v>
      </c>
      <c r="Q7" s="38">
        <v>97.36</v>
      </c>
      <c r="R7" s="38">
        <v>2592</v>
      </c>
      <c r="S7" s="38">
        <v>43691</v>
      </c>
      <c r="T7" s="38">
        <v>192.74</v>
      </c>
      <c r="U7" s="38">
        <v>226.68</v>
      </c>
      <c r="V7" s="38">
        <v>10501</v>
      </c>
      <c r="W7" s="38">
        <v>4.47</v>
      </c>
      <c r="X7" s="38">
        <v>2349.2199999999998</v>
      </c>
      <c r="Y7" s="38">
        <v>49.27</v>
      </c>
      <c r="Z7" s="38">
        <v>70.010000000000005</v>
      </c>
      <c r="AA7" s="38">
        <v>83.05</v>
      </c>
      <c r="AB7" s="38">
        <v>79.36</v>
      </c>
      <c r="AC7" s="38">
        <v>80.72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4860.16</v>
      </c>
      <c r="BG7" s="38">
        <v>3288.83</v>
      </c>
      <c r="BH7" s="38">
        <v>1813.23</v>
      </c>
      <c r="BI7" s="38">
        <v>5304.53</v>
      </c>
      <c r="BJ7" s="38">
        <v>0</v>
      </c>
      <c r="BK7" s="38">
        <v>1716.82</v>
      </c>
      <c r="BL7" s="38">
        <v>1554.05</v>
      </c>
      <c r="BM7" s="38">
        <v>1671.86</v>
      </c>
      <c r="BN7" s="38">
        <v>1673.47</v>
      </c>
      <c r="BO7" s="38">
        <v>1592.72</v>
      </c>
      <c r="BP7" s="38">
        <v>1348.09</v>
      </c>
      <c r="BQ7" s="38">
        <v>30.79</v>
      </c>
      <c r="BR7" s="38">
        <v>59.85</v>
      </c>
      <c r="BS7" s="38">
        <v>77.62</v>
      </c>
      <c r="BT7" s="38">
        <v>84.81</v>
      </c>
      <c r="BU7" s="38">
        <v>89.38</v>
      </c>
      <c r="BV7" s="38">
        <v>51.73</v>
      </c>
      <c r="BW7" s="38">
        <v>53.01</v>
      </c>
      <c r="BX7" s="38">
        <v>50.54</v>
      </c>
      <c r="BY7" s="38">
        <v>49.22</v>
      </c>
      <c r="BZ7" s="38">
        <v>53.7</v>
      </c>
      <c r="CA7" s="38">
        <v>69.8</v>
      </c>
      <c r="CB7" s="38">
        <v>303.06</v>
      </c>
      <c r="CC7" s="38">
        <v>231.47</v>
      </c>
      <c r="CD7" s="38">
        <v>179.72</v>
      </c>
      <c r="CE7" s="38">
        <v>167.72</v>
      </c>
      <c r="CF7" s="38">
        <v>159.07</v>
      </c>
      <c r="CG7" s="38">
        <v>310.47000000000003</v>
      </c>
      <c r="CH7" s="38">
        <v>299.39</v>
      </c>
      <c r="CI7" s="38">
        <v>320.36</v>
      </c>
      <c r="CJ7" s="38">
        <v>332.02</v>
      </c>
      <c r="CK7" s="38">
        <v>300.35000000000002</v>
      </c>
      <c r="CL7" s="38">
        <v>232.54</v>
      </c>
      <c r="CM7" s="38" t="s">
        <v>115</v>
      </c>
      <c r="CN7" s="38" t="s">
        <v>115</v>
      </c>
      <c r="CO7" s="38" t="s">
        <v>115</v>
      </c>
      <c r="CP7" s="38" t="s">
        <v>115</v>
      </c>
      <c r="CQ7" s="38" t="s">
        <v>115</v>
      </c>
      <c r="CR7" s="38">
        <v>36.67</v>
      </c>
      <c r="CS7" s="38">
        <v>36.200000000000003</v>
      </c>
      <c r="CT7" s="38">
        <v>34.74</v>
      </c>
      <c r="CU7" s="38">
        <v>36.65</v>
      </c>
      <c r="CV7" s="38">
        <v>37.72</v>
      </c>
      <c r="CW7" s="38">
        <v>42.17</v>
      </c>
      <c r="CX7" s="38">
        <v>67.23</v>
      </c>
      <c r="CY7" s="38">
        <v>66.3</v>
      </c>
      <c r="CZ7" s="38">
        <v>65.05</v>
      </c>
      <c r="DA7" s="38">
        <v>66.81</v>
      </c>
      <c r="DB7" s="38">
        <v>68.040000000000006</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taka-kobayashi</cp:lastModifiedBy>
  <dcterms:created xsi:type="dcterms:W3CDTF">2017-12-25T02:18:31Z</dcterms:created>
  <dcterms:modified xsi:type="dcterms:W3CDTF">2018-01-30T02:37:02Z</dcterms:modified>
  <cp:category/>
</cp:coreProperties>
</file>