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suido\22_地方公営企業法適用関連\【経営比較分析】\H29\16阿賀野市（47下水道：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<sst xmlns="http://schemas.openxmlformats.org/spreadsheetml/2006/main" count="240" uniqueCount="126">
  <si>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</si>
  <si>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</si>
  <si>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</si>
  <si>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</si>
  <si>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</si>
  <si>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</si>
  <si>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</si>
  <si>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</si>
  <si>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</si>
  <si>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</si>
  <si>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</si>
  <si>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</si>
  <si>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</si>
  <si>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</si>
  <si>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</si>
  <si>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</si>
  <si>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</si>
  <si>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</si>
  <si>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</si>
  <si>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</si>
  <si>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</si>
  <si>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</si>
  <si>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</si>
  <si>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</si>
  <si>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</si>
  <si>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</si>
  <si>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</si>
  <si>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</si>
  <si>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</si>
  <si>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</si>
  <si>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</si>
  <si>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</si>
  <si>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</si>
  <si>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</si>
  <si>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</si>
  <si>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</si>
  <si>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</si>
  <si>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</si>
  <si>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</si>
  <si>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</si>
  <si>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</si>
  <si>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</si>
  <si>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</si>
  <si>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</si>
  <si>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</si>
  <si>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</si>
  <si>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</si>
  <si>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</si>
  <si>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</si>
  <si>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</si>
  <si>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</si>
  <si>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</si>
  <si>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</si>
  <si>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</si>
  <si>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</si>
  <si>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</si>
  <si>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</si>
  <si>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</si>
  <si>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</si>
  <si>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</si>
  <si>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</si>
  <si>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</si>
  <si>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</si>
  <si>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</si>
  <si>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</si>
  <si>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</si>
  <si>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</si>
  <si>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</si>
  <si>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</si>
  <si>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</si>
  <si>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</si>
  <si>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</si>
  <si>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</si>
  <si>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</si>
  <si>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</si>
  <si>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</si>
  <si>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</si>
  <si>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</si>
  <si>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</si>
  <si>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</si>
  <si>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</si>
  <si>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</si>
  <si>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</si>
  <si>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</si>
  <si>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</si>
  <si>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</si>
  <si>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</si>
  <si>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</si>
  <si>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</si>
  <si>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</si>
  <si>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</si>
  <si>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</si>
  <si>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</si>
  <si>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</si>
  <si>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</si>
  <si>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</si>
  <si>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</si>
  <si>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</si>
  <si>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</si>
  <si>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</si>
  <si>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</si>
  <si>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</si>
  <si>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</si>
  <si>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</si>
  <si>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</si>
  <si>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</si>
  <si>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</si>
  <si>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</si>
  <si>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</si>
  <si>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</si>
  <si>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阿賀野市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</si>
  <si>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</si>
  <si>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</si>
  <si>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</si>
  <si>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</si>
  <si>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</si>
  <si>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</si>
  <si>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</si>
  <si>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</si>
  <si>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</si>
  <si>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</si>
  <si>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</si>
  <si>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</si>
  <si>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安田地区の事業認可が平成４年、以降順次施設整備を進めてきたことから、法定耐用年数を超えた管渠はなく、比較的老朽化の度合いは低い。
　また平成9年度に稼働した安田浄化センターについては、現在、長寿命化事業を実施しているが、引き続きストックマネージメント計画等の老朽化に備えた計画的な施設更新を検討する必要がある。</t>
    <rPh sb="111" eb="112">
      <t>ヒ</t>
    </rPh>
    <rPh sb="113" eb="114">
      <t>ツヅ</t>
    </rPh>
    <rPh sb="126" eb="128">
      <t>ケイカク</t>
    </rPh>
    <rPh sb="128" eb="129">
      <t>トウ</t>
    </rPh>
    <phoneticPr fontId="4"/>
  </si>
  <si>
    <t>「経営の健全性・効率性」の観点では、県流域下水道施設の利用により⑧水洗化率以外の比率は類似団体平均値を上回っている。
　また、「老朽化の状況」は、事業着手が遅かったため、法定耐用年数で見た場合、施設の更新は少ない状況であるが、今後、計画的な更新が必要である。　
　経営改善の取り組みでは、事業経営の根幹となる使用料収入の増収のため、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18" eb="19">
      <t>ケン</t>
    </rPh>
    <rPh sb="85" eb="87">
      <t>ホウテイ</t>
    </rPh>
    <phoneticPr fontId="4"/>
  </si>
  <si>
    <t>　類似団体との比較では、⑥汚水処理原価や⑧水洗化率は、経年を通して類似団体平均値を下回り、⑤経費回収率や⑦施設使用率は、経年を通して類似団体平均値を上回っている。
　また、①収益的収支比率は右肩上がりから横ばい傾向にあるものの、単年度収支の黒字を示す100％以上には達していないため、今後も経営改善を図っていく必要がある。
　特に使用料収入を増やす指標である⑧水洗化率の向上に努め、収益を増加させていく必要がある。
　なお、⑥汚水処理原価が平均値を下回る原因としては、公共下水道施設の大半を県の流域下水道施設を利用していることから、直接的な経費計上を行う必要がないことがある。また⑦施設利用率も流域下水道施設を利用していることから大きな変動はない。</t>
    <rPh sb="35" eb="37">
      <t>ダンタイ</t>
    </rPh>
    <rPh sb="68" eb="70">
      <t>ダンタイ</t>
    </rPh>
    <rPh sb="102" eb="103">
      <t>ヨコ</t>
    </rPh>
    <rPh sb="245" eb="246">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</si>
</sst>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0.03</c:v>
                </c:pt>
                <c:pt idx="2" formatCode="#,##0.00;&quot;△&quot;#,##0.00">
                  <c:v>0</c:v>
                </c:pt>
                <c:pt idx="3">
                  <c:v>0.03</c:v>
                </c:pt>
                <c:pt idx="4" formatCode="#,##0.00;&quot;△&quot;#,##0.00">
                  <c:v>0</c:v>
                </c:pt>
              </c:numCache>
            </c:numRef>
          </c:val>
          <c:extLst>
            <c:ext xmlns:c16="http://schemas.microsoft.com/office/drawing/2014/chart" uri="{C3380CC4-5D6E-409C-BE32-E72D297353CC}">
              <c16:uniqueId val="{00000000-F4E5-4815-A477-C131C7352CA9}"/>
            </c:ext>
          </c:extLst>
        </c:ser>
        <c:dLbls>
          <c:showLegendKey val="0"/>
          <c:showVal val="0"/>
          <c:showCatName val="0"/>
          <c:showSerName val="0"/>
          <c:showPercent val="0"/>
          <c:showBubbleSize val="0"/>
        </c:dLbls>
        <c:gapWidth val="150"/>
        <c:axId val="100280576"/>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F4E5-4815-A477-C131C7352CA9}"/>
            </c:ext>
          </c:extLst>
        </c:ser>
        <c:dLbls>
          <c:showLegendKey val="0"/>
          <c:showVal val="0"/>
          <c:showCatName val="0"/>
          <c:showSerName val="0"/>
          <c:showPercent val="0"/>
          <c:showBubbleSize val="0"/>
        </c:dLbls>
        <c:marker val="1"/>
        <c:smooth val="0"/>
        <c:axId val="100280576"/>
        <c:axId val="118841728"/>
      </c:lineChart>
      <c:dateAx>
        <c:axId val="100280576"/>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54.84</c:v>
                </c:pt>
                <c:pt idx="1">
                  <c:v>55.45</c:v>
                </c:pt>
                <c:pt idx="2">
                  <c:v>54.92</c:v>
                </c:pt>
                <c:pt idx="3">
                  <c:v>57.03</c:v>
                </c:pt>
                <c:pt idx="4">
                  <c:v>57.32</c:v>
                </c:pt>
              </c:numCache>
            </c:numRef>
          </c:val>
          <c:extLst>
            <c:ext xmlns:c16="http://schemas.microsoft.com/office/drawing/2014/chart" uri="{C3380CC4-5D6E-409C-BE32-E72D297353CC}">
              <c16:uniqueId val="{00000000-8095-4883-A599-6699BF5110B6}"/>
            </c:ext>
          </c:extLst>
        </c:ser>
        <c:dLbls>
          <c:showLegendKey val="0"/>
          <c:showVal val="0"/>
          <c:showCatName val="0"/>
          <c:showSerName val="0"/>
          <c:showPercent val="0"/>
          <c:showBubbleSize val="0"/>
        </c:dLbls>
        <c:gapWidth val="150"/>
        <c:axId val="132029824"/>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8095-4883-A599-6699BF5110B6}"/>
            </c:ext>
          </c:extLst>
        </c:ser>
        <c:dLbls>
          <c:showLegendKey val="0"/>
          <c:showVal val="0"/>
          <c:showCatName val="0"/>
          <c:showSerName val="0"/>
          <c:showPercent val="0"/>
          <c:showBubbleSize val="0"/>
        </c:dLbls>
        <c:marker val="1"/>
        <c:smooth val="0"/>
        <c:axId val="132029824"/>
        <c:axId val="132032000"/>
      </c:lineChart>
      <c:dateAx>
        <c:axId val="132029824"/>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63.53</c:v>
                </c:pt>
                <c:pt idx="1">
                  <c:v>64.16</c:v>
                </c:pt>
                <c:pt idx="2">
                  <c:v>65.08</c:v>
                </c:pt>
                <c:pt idx="3">
                  <c:v>66.36</c:v>
                </c:pt>
                <c:pt idx="4">
                  <c:v>66.900000000000006</c:v>
                </c:pt>
              </c:numCache>
            </c:numRef>
          </c:val>
          <c:extLst>
            <c:ext xmlns:c16="http://schemas.microsoft.com/office/drawing/2014/chart" uri="{C3380CC4-5D6E-409C-BE32-E72D297353CC}">
              <c16:uniqueId val="{00000000-9048-4D91-8579-58A6ECC749CE}"/>
            </c:ext>
          </c:extLst>
        </c:ser>
        <c:dLbls>
          <c:showLegendKey val="0"/>
          <c:showVal val="0"/>
          <c:showCatName val="0"/>
          <c:showSerName val="0"/>
          <c:showPercent val="0"/>
          <c:showBubbleSize val="0"/>
        </c:dLbls>
        <c:gapWidth val="150"/>
        <c:axId val="132070400"/>
        <c:axId val="1320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9048-4D91-8579-58A6ECC749CE}"/>
            </c:ext>
          </c:extLst>
        </c:ser>
        <c:dLbls>
          <c:showLegendKey val="0"/>
          <c:showVal val="0"/>
          <c:showCatName val="0"/>
          <c:showSerName val="0"/>
          <c:showPercent val="0"/>
          <c:showBubbleSize val="0"/>
        </c:dLbls>
        <c:marker val="1"/>
        <c:smooth val="0"/>
        <c:axId val="132070400"/>
        <c:axId val="132072576"/>
      </c:lineChart>
      <c:dateAx>
        <c:axId val="132070400"/>
        <c:scaling>
          <c:orientation val="minMax"/>
        </c:scaling>
        <c:delete val="1"/>
        <c:axPos val="b"/>
        <c:numFmt formatCode="ge" sourceLinked="1"/>
        <c:majorTickMark val="none"/>
        <c:minorTickMark val="none"/>
        <c:tickLblPos val="none"/>
        <c:crossAx val="132072576"/>
        <c:crosses val="autoZero"/>
        <c:auto val="1"/>
        <c:lblOffset val="100"/>
        <c:baseTimeUnit val="years"/>
      </c:dateAx>
      <c:valAx>
        <c:axId val="1320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55.69</c:v>
                </c:pt>
                <c:pt idx="1">
                  <c:v>79.91</c:v>
                </c:pt>
                <c:pt idx="2">
                  <c:v>80.540000000000006</c:v>
                </c:pt>
                <c:pt idx="3">
                  <c:v>82.53</c:v>
                </c:pt>
                <c:pt idx="4">
                  <c:v>82.24</c:v>
                </c:pt>
              </c:numCache>
            </c:numRef>
          </c:val>
          <c:extLst>
            <c:ext xmlns:c16="http://schemas.microsoft.com/office/drawing/2014/chart" uri="{C3380CC4-5D6E-409C-BE32-E72D297353CC}">
              <c16:uniqueId val="{00000000-00CA-4F94-BF7D-6D381CB01FA7}"/>
            </c:ext>
          </c:extLst>
        </c:ser>
        <c:dLbls>
          <c:showLegendKey val="0"/>
          <c:showVal val="0"/>
          <c:showCatName val="0"/>
          <c:showSerName val="0"/>
          <c:showPercent val="0"/>
          <c:showBubbleSize val="0"/>
        </c:dLbls>
        <c:gapWidth val="150"/>
        <c:axId val="90634112"/>
        <c:axId val="906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A-4F94-BF7D-6D381CB01FA7}"/>
            </c:ext>
          </c:extLst>
        </c:ser>
        <c:dLbls>
          <c:showLegendKey val="0"/>
          <c:showVal val="0"/>
          <c:showCatName val="0"/>
          <c:showSerName val="0"/>
          <c:showPercent val="0"/>
          <c:showBubbleSize val="0"/>
        </c:dLbls>
        <c:marker val="1"/>
        <c:smooth val="0"/>
        <c:axId val="90634112"/>
        <c:axId val="90640384"/>
      </c:lineChart>
      <c:dateAx>
        <c:axId val="90634112"/>
        <c:scaling>
          <c:orientation val="minMax"/>
        </c:scaling>
        <c:delete val="1"/>
        <c:axPos val="b"/>
        <c:numFmt formatCode="ge" sourceLinked="1"/>
        <c:majorTickMark val="none"/>
        <c:minorTickMark val="none"/>
        <c:tickLblPos val="none"/>
        <c:crossAx val="90640384"/>
        <c:crosses val="autoZero"/>
        <c:auto val="1"/>
        <c:lblOffset val="100"/>
        <c:baseTimeUnit val="years"/>
      </c:dateAx>
      <c:valAx>
        <c:axId val="90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2-4699-8C21-C22FEFCEE124}"/>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2-4699-8C21-C22FEFCEE124}"/>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3-4346-80C3-427A7AF3D42B}"/>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3-4346-80C3-427A7AF3D42B}"/>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7-401B-8C3A-C808FC117B18}"/>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7-401B-8C3A-C808FC117B18}"/>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8B-4EFF-9533-E9F002576B10}"/>
            </c:ext>
          </c:extLst>
        </c:ser>
        <c:dLbls>
          <c:showLegendKey val="0"/>
          <c:showVal val="0"/>
          <c:showCatName val="0"/>
          <c:showSerName val="0"/>
          <c:showPercent val="0"/>
          <c:showBubbleSize val="0"/>
        </c:dLbls>
        <c:gapWidth val="150"/>
        <c:axId val="118932224"/>
        <c:axId val="11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8B-4EFF-9533-E9F002576B10}"/>
            </c:ext>
          </c:extLst>
        </c:ser>
        <c:dLbls>
          <c:showLegendKey val="0"/>
          <c:showVal val="0"/>
          <c:showCatName val="0"/>
          <c:showSerName val="0"/>
          <c:showPercent val="0"/>
          <c:showBubbleSize val="0"/>
        </c:dLbls>
        <c:marker val="1"/>
        <c:smooth val="0"/>
        <c:axId val="118932224"/>
        <c:axId val="118934144"/>
      </c:lineChart>
      <c:dateAx>
        <c:axId val="118932224"/>
        <c:scaling>
          <c:orientation val="minMax"/>
        </c:scaling>
        <c:delete val="1"/>
        <c:axPos val="b"/>
        <c:numFmt formatCode="ge" sourceLinked="1"/>
        <c:majorTickMark val="none"/>
        <c:minorTickMark val="none"/>
        <c:tickLblPos val="none"/>
        <c:crossAx val="118934144"/>
        <c:crosses val="autoZero"/>
        <c:auto val="1"/>
        <c:lblOffset val="100"/>
        <c:baseTimeUnit val="years"/>
      </c:dateAx>
      <c:valAx>
        <c:axId val="11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1760.96</c:v>
                </c:pt>
                <c:pt idx="1">
                  <c:v>1940.13</c:v>
                </c:pt>
                <c:pt idx="2">
                  <c:v>1111.77</c:v>
                </c:pt>
                <c:pt idx="3" formatCode="#,##0.00;&quot;△&quot;#,##0.00">
                  <c:v>0</c:v>
                </c:pt>
                <c:pt idx="4" formatCode="#,##0.00;&quot;△&quot;#,##0.00">
                  <c:v>0</c:v>
                </c:pt>
              </c:numCache>
            </c:numRef>
          </c:val>
          <c:extLst>
            <c:ext xmlns:c16="http://schemas.microsoft.com/office/drawing/2014/chart" uri="{C3380CC4-5D6E-409C-BE32-E72D297353CC}">
              <c16:uniqueId val="{00000000-6045-4203-A7B0-69B291917D6D}"/>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6045-4203-A7B0-69B291917D6D}"/>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71.739999999999995</c:v>
                </c:pt>
                <c:pt idx="1">
                  <c:v>75.09</c:v>
                </c:pt>
                <c:pt idx="2">
                  <c:v>81.319999999999993</c:v>
                </c:pt>
                <c:pt idx="3">
                  <c:v>87.11</c:v>
                </c:pt>
                <c:pt idx="4">
                  <c:v>87.32</c:v>
                </c:pt>
              </c:numCache>
            </c:numRef>
          </c:val>
          <c:extLst>
            <c:ext xmlns:c16="http://schemas.microsoft.com/office/drawing/2014/chart" uri="{C3380CC4-5D6E-409C-BE32-E72D297353CC}">
              <c16:uniqueId val="{00000000-0FC1-4A90-AAA6-B7E13F15B9C3}"/>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0FC1-4A90-AAA6-B7E13F15B9C3}"/>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212.88</c:v>
                </c:pt>
                <c:pt idx="1">
                  <c:v>184.14</c:v>
                </c:pt>
                <c:pt idx="2">
                  <c:v>175.75</c:v>
                </c:pt>
                <c:pt idx="3">
                  <c:v>163.31</c:v>
                </c:pt>
                <c:pt idx="4">
                  <c:v>162.93</c:v>
                </c:pt>
              </c:numCache>
            </c:numRef>
          </c:val>
          <c:extLst>
            <c:ext xmlns:c16="http://schemas.microsoft.com/office/drawing/2014/chart" uri="{C3380CC4-5D6E-409C-BE32-E72D297353CC}">
              <c16:uniqueId val="{00000000-BA5F-47D5-A8A6-F30B2CC398EB}"/>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BA5F-47D5-A8A6-F30B2CC398EB}"/>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75" zoomScaleNormal="7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122</v>
      </c>
      <c r="AE8" s="73"/>
      <c r="AF8" s="73"/>
      <c r="AG8" s="73"/>
      <c r="AH8" s="73"/>
      <c r="AI8" s="73"/>
      <c r="AJ8" s="73"/>
      <c r="AK8" s="4"/>
      <c r="AL8" s="67">
        <f>データ!S6</f>
        <v>43691</v>
      </c>
      <c r="AM8" s="67"/>
      <c r="AN8" s="67"/>
      <c r="AO8" s="67"/>
      <c r="AP8" s="67"/>
      <c r="AQ8" s="67"/>
      <c r="AR8" s="67"/>
      <c r="AS8" s="67"/>
      <c r="AT8" s="66">
        <f>データ!T6</f>
        <v>192.74</v>
      </c>
      <c r="AU8" s="66"/>
      <c r="AV8" s="66"/>
      <c r="AW8" s="66"/>
      <c r="AX8" s="66"/>
      <c r="AY8" s="66"/>
      <c r="AZ8" s="66"/>
      <c r="BA8" s="66"/>
      <c r="BB8" s="66">
        <f>データ!U6</f>
        <v>226.68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53.42</v>
      </c>
      <c r="Q10" s="66"/>
      <c r="R10" s="66"/>
      <c r="S10" s="66"/>
      <c r="T10" s="66"/>
      <c r="U10" s="66"/>
      <c r="V10" s="66"/>
      <c r="W10" s="66">
        <f>データ!Q6</f>
        <v>96.35</v>
      </c>
      <c r="X10" s="66"/>
      <c r="Y10" s="66"/>
      <c r="Z10" s="66"/>
      <c r="AA10" s="66"/>
      <c r="AB10" s="66"/>
      <c r="AC10" s="66"/>
      <c r="AD10" s="67">
        <f>データ!R6</f>
        <v>2592</v>
      </c>
      <c r="AE10" s="67"/>
      <c r="AF10" s="67"/>
      <c r="AG10" s="67"/>
      <c r="AH10" s="67"/>
      <c r="AI10" s="67"/>
      <c r="AJ10" s="67"/>
      <c r="AK10" s="2"/>
      <c r="AL10" s="67">
        <f>データ!V6</f>
        <v>23218</v>
      </c>
      <c r="AM10" s="67"/>
      <c r="AN10" s="67"/>
      <c r="AO10" s="67"/>
      <c r="AP10" s="67"/>
      <c r="AQ10" s="67"/>
      <c r="AR10" s="67"/>
      <c r="AS10" s="67"/>
      <c r="AT10" s="66">
        <f>データ!W6</f>
        <v>9.8000000000000007</v>
      </c>
      <c r="AU10" s="66"/>
      <c r="AV10" s="66"/>
      <c r="AW10" s="66"/>
      <c r="AX10" s="66"/>
      <c r="AY10" s="66"/>
      <c r="AZ10" s="66"/>
      <c r="BA10" s="66"/>
      <c r="BB10" s="66">
        <f>データ!X6</f>
        <v>2369.1799999999998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152234</v>
      </c>
      <c r="D6" s="33">
        <f t="shared" si="3"/>
        <v>47</v>
      </c>
      <c r="E6" s="33">
        <f t="shared" si="3"/>
        <v>17</v>
      </c>
      <c r="F6" s="33">
        <f t="shared" si="3"/>
        <v>1</v>
      </c>
      <c r="G6" s="33">
        <f t="shared" si="3"/>
        <v>0</v>
      </c>
      <c r="H6" s="33" t="str">
        <f t="shared" si="3"/>
        <v>新潟県　阿賀野市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53.42</v>
      </c>
      <c r="Q6" s="34">
        <f t="shared" si="3"/>
        <v>96.35</v>
      </c>
      <c r="R6" s="34">
        <f t="shared" si="3"/>
        <v>2592</v>
      </c>
      <c r="S6" s="34">
        <f t="shared" si="3"/>
        <v>43691</v>
      </c>
      <c r="T6" s="34">
        <f t="shared" si="3"/>
        <v>192.74</v>
      </c>
      <c r="U6" s="34">
        <f t="shared" si="3"/>
        <v>226.68</v>
      </c>
      <c r="V6" s="34">
        <f t="shared" si="3"/>
        <v>23218</v>
      </c>
      <c r="W6" s="34">
        <f t="shared" si="3"/>
        <v>9.8000000000000007</v>
      </c>
      <c r="X6" s="34">
        <f t="shared" si="3"/>
        <v>2369.1799999999998</v>
      </c>
      <c r="Y6" s="35">
        <f>IF(Y7="",NA(),Y7)</f>
        <v>55.69</v>
      </c>
      <c r="Z6" s="35">
        <f t="shared" ref="Z6:AH6" si="4">IF(Z7="",NA(),Z7)</f>
        <v>79.91</v>
      </c>
      <c r="AA6" s="35">
        <f t="shared" si="4"/>
        <v>80.540000000000006</v>
      </c>
      <c r="AB6" s="35">
        <f t="shared" si="4"/>
        <v>82.53</v>
      </c>
      <c r="AC6" s="35">
        <f t="shared" si="4"/>
        <v>82.24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1760.96</v>
      </c>
      <c r="BG6" s="35">
        <f t="shared" ref="BG6:BO6" si="7">IF(BG7="",NA(),BG7)</f>
        <v>1940.13</v>
      </c>
      <c r="BH6" s="35">
        <f t="shared" si="7"/>
        <v>1111.77</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71.739999999999995</v>
      </c>
      <c r="BR6" s="35">
        <f t="shared" ref="BR6:BZ6" si="8">IF(BR7="",NA(),BR7)</f>
        <v>75.09</v>
      </c>
      <c r="BS6" s="35">
        <f t="shared" si="8"/>
        <v>81.319999999999993</v>
      </c>
      <c r="BT6" s="35">
        <f t="shared" si="8"/>
        <v>87.11</v>
      </c>
      <c r="BU6" s="35">
        <f t="shared" si="8"/>
        <v>87.32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212.88</v>
      </c>
      <c r="CC6" s="35">
        <f t="shared" ref="CC6:CK6" si="9">IF(CC7="",NA(),CC7)</f>
        <v>184.14</v>
      </c>
      <c r="CD6" s="35">
        <f t="shared" si="9"/>
        <v>175.75</v>
      </c>
      <c r="CE6" s="35">
        <f t="shared" si="9"/>
        <v>163.31</v>
      </c>
      <c r="CF6" s="35">
        <f t="shared" si="9"/>
        <v>162.93</v>
      </c>
      <c r="CG6" s="35">
        <f t="shared" si="9"/>
        <v>251.88</v>
      </c>
      <c r="CH6" s="35">
        <f t="shared" si="9"/>
        <v>247.43</v>
      </c>
      <c r="CI6" s="35">
        <f t="shared" si="9"/>
        <v>248.89</v>
      </c>
      <c r="CJ6" s="35">
        <f t="shared" si="9"/>
        <v>250.84</v>
      </c>
      <c r="CK6" s="35">
        <f t="shared" si="9"/>
        <v>235.61</v>
      </c>
      <c r="CL6" s="34" t="str">
        <f>IF(CL7="","",IF(CL7="-","【-】","【"&amp;SUBSTITUTE(TEXT(CL7,"#,##0.00"),"-","△")&amp;"】"))</f>
        <v>【137.82】</v>
      </c>
      <c r="CM6" s="35">
        <f>IF(CM7="",NA(),CM7)</f>
        <v>54.84</v>
      </c>
      <c r="CN6" s="35">
        <f t="shared" ref="CN6:CV6" si="10">IF(CN7="",NA(),CN7)</f>
        <v>55.45</v>
      </c>
      <c r="CO6" s="35">
        <f t="shared" si="10"/>
        <v>54.92</v>
      </c>
      <c r="CP6" s="35">
        <f t="shared" si="10"/>
        <v>57.03</v>
      </c>
      <c r="CQ6" s="35">
        <f t="shared" si="10"/>
        <v>57.32</v>
      </c>
      <c r="CR6" s="35">
        <f t="shared" si="10"/>
        <v>49.29</v>
      </c>
      <c r="CS6" s="35">
        <f t="shared" si="10"/>
        <v>50.32</v>
      </c>
      <c r="CT6" s="35">
        <f t="shared" si="10"/>
        <v>49.89</v>
      </c>
      <c r="CU6" s="35">
        <f t="shared" si="10"/>
        <v>49.39</v>
      </c>
      <c r="CV6" s="35">
        <f t="shared" si="10"/>
        <v>49.25</v>
      </c>
      <c r="CW6" s="34" t="str">
        <f>IF(CW7="","",IF(CW7="-","【-】","【"&amp;SUBSTITUTE(TEXT(CW7,"#,##0.00"),"-","△")&amp;"】"))</f>
        <v>【60.09】</v>
      </c>
      <c r="CX6" s="35">
        <f>IF(CX7="",NA(),CX7)</f>
        <v>63.53</v>
      </c>
      <c r="CY6" s="35">
        <f t="shared" ref="CY6:DG6" si="11">IF(CY7="",NA(),CY7)</f>
        <v>64.16</v>
      </c>
      <c r="CZ6" s="35">
        <f t="shared" si="11"/>
        <v>65.08</v>
      </c>
      <c r="DA6" s="35">
        <f t="shared" si="11"/>
        <v>66.36</v>
      </c>
      <c r="DB6" s="35">
        <f t="shared" si="11"/>
        <v>66.900000000000006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0.03</v>
      </c>
      <c r="EG6" s="34">
        <f t="shared" si="14"/>
        <v>0</v>
      </c>
      <c r="EH6" s="35">
        <f t="shared" si="14"/>
        <v>0.03</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152234</v>
      </c>
      <c r="D7" s="37">
        <v>47</v>
      </c>
      <c r="E7" s="37">
        <v>17</v>
      </c>
      <c r="F7" s="37">
        <v>1</v>
      </c>
      <c r="G7" s="37">
        <v>0</v>
      </c>
      <c r="H7" s="37" t="s">
        <v>110</v>
      </c>
      <c r="I7" s="37" t="s">
        <v>111</v>
      </c>
      <c r="J7" s="37" t="s">
        <v>112</v>
      </c>
      <c r="K7" s="37" t="s">
        <v>113</v>
      </c>
      <c r="L7" s="37" t="s">
        <v>114</v>
      </c>
      <c r="M7" s="37"/>
      <c r="N7" s="38" t="s">
        <v>115</v>
      </c>
      <c r="O7" s="38" t="s">
        <v>116</v>
      </c>
      <c r="P7" s="38">
        <v>53.42</v>
      </c>
      <c r="Q7" s="38">
        <v>96.35</v>
      </c>
      <c r="R7" s="38">
        <v>2592</v>
      </c>
      <c r="S7" s="38">
        <v>43691</v>
      </c>
      <c r="T7" s="38">
        <v>192.74</v>
      </c>
      <c r="U7" s="38">
        <v>226.68</v>
      </c>
      <c r="V7" s="38">
        <v>23218</v>
      </c>
      <c r="W7" s="38">
        <v>9.8000000000000007</v>
      </c>
      <c r="X7" s="38">
        <v>2369.1799999999998</v>
      </c>
      <c r="Y7" s="38">
        <v>55.69</v>
      </c>
      <c r="Z7" s="38">
        <v>79.91</v>
      </c>
      <c r="AA7" s="38">
        <v>80.540000000000006</v>
      </c>
      <c r="AB7" s="38">
        <v>82.53</v>
      </c>
      <c r="AC7" s="38">
        <v>82.24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1760.96</v>
      </c>
      <c r="BG7" s="38">
        <v>1940.13</v>
      </c>
      <c r="BH7" s="38">
        <v>1111.77</v>
      </c>
      <c r="BI7" s="38">
        <v>0</v>
      </c>
      <c r="BJ7" s="38">
        <v>0</v>
      </c>
      <c r="BK7" s="38">
        <v>1309.43</v>
      </c>
      <c r="BL7" s="38">
        <v>1306.92</v>
      </c>
      <c r="BM7" s="38">
        <v>1203.71</v>
      </c>
      <c r="BN7" s="38">
        <v>1162.3599999999999</v>
      </c>
      <c r="BO7" s="38">
        <v>1047.6500000000001</v>
      </c>
      <c r="BP7" s="38">
        <v>728.3</v>
      </c>
      <c r="BQ7" s="38">
        <v>71.739999999999995</v>
      </c>
      <c r="BR7" s="38">
        <v>75.09</v>
      </c>
      <c r="BS7" s="38">
        <v>81.319999999999993</v>
      </c>
      <c r="BT7" s="38">
        <v>87.11</v>
      </c>
      <c r="BU7" s="38">
        <v>87.32</v>
      </c>
      <c r="BV7" s="38">
        <v>67.59</v>
      </c>
      <c r="BW7" s="38">
        <v>68.510000000000005</v>
      </c>
      <c r="BX7" s="38">
        <v>69.739999999999995</v>
      </c>
      <c r="BY7" s="38">
        <v>68.209999999999994</v>
      </c>
      <c r="BZ7" s="38">
        <v>74.040000000000006</v>
      </c>
      <c r="CA7" s="38">
        <v>100.04</v>
      </c>
      <c r="CB7" s="38">
        <v>212.88</v>
      </c>
      <c r="CC7" s="38">
        <v>184.14</v>
      </c>
      <c r="CD7" s="38">
        <v>175.75</v>
      </c>
      <c r="CE7" s="38">
        <v>163.31</v>
      </c>
      <c r="CF7" s="38">
        <v>162.93</v>
      </c>
      <c r="CG7" s="38">
        <v>251.88</v>
      </c>
      <c r="CH7" s="38">
        <v>247.43</v>
      </c>
      <c r="CI7" s="38">
        <v>248.89</v>
      </c>
      <c r="CJ7" s="38">
        <v>250.84</v>
      </c>
      <c r="CK7" s="38">
        <v>235.61</v>
      </c>
      <c r="CL7" s="38">
        <v>137.82</v>
      </c>
      <c r="CM7" s="38">
        <v>54.84</v>
      </c>
      <c r="CN7" s="38">
        <v>55.45</v>
      </c>
      <c r="CO7" s="38">
        <v>54.92</v>
      </c>
      <c r="CP7" s="38">
        <v>57.03</v>
      </c>
      <c r="CQ7" s="38">
        <v>57.32</v>
      </c>
      <c r="CR7" s="38">
        <v>49.29</v>
      </c>
      <c r="CS7" s="38">
        <v>50.32</v>
      </c>
      <c r="CT7" s="38">
        <v>49.89</v>
      </c>
      <c r="CU7" s="38">
        <v>49.39</v>
      </c>
      <c r="CV7" s="38">
        <v>49.25</v>
      </c>
      <c r="CW7" s="38">
        <v>60.09</v>
      </c>
      <c r="CX7" s="38">
        <v>63.53</v>
      </c>
      <c r="CY7" s="38">
        <v>64.16</v>
      </c>
      <c r="CZ7" s="38">
        <v>65.08</v>
      </c>
      <c r="DA7" s="38">
        <v>66.36</v>
      </c>
      <c r="DB7" s="38">
        <v>66.900000000000006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0.03</v>
      </c>
      <c r="EG7" s="38">
        <v>0</v>
      </c>
      <c r="EH7" s="38">
        <v>0.03</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taka-kobayashi</cp:lastModifiedBy>
  <cp:lastPrinted>2018-01-30T00:09:59Z</cp:lastPrinted>
  <dcterms:created xsi:type="dcterms:W3CDTF">2017-12-25T02:07:07Z</dcterms:created>
  <dcterms:modified xsi:type="dcterms:W3CDTF">2018-01-30T04:11:04Z</dcterms:modified>
  <cp:category/>
</cp:coreProperties>
</file>