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josuido\300_庶務係\100_係共有\経営比較分析表\2022経営比較分析表\"/>
    </mc:Choice>
  </mc:AlternateContent>
  <workbookProtection workbookAlgorithmName="SHA-512" workbookHashValue="UTe7FoIRdgD1cmNQCBAW9Qfg8xOXk2osy9jlAilovur5pZltgbfmA46RVa7qJVZVKXFxrtIK/C0eqyNnXp90yg==" workbookSaltValue="Gc6pVxJrWBr1rRaZJwSE4g==" workbookSpinCount="100000" lockStructure="1"/>
  <bookViews>
    <workbookView xWindow="0" yWindow="0" windowWidth="25770" windowHeight="11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<sst xmlns="http://schemas.openxmlformats.org/spreadsheetml/2006/main" count="228" uniqueCount="114">
  <si>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</si>
  <si>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</si>
  <si>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</si>
  <si>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</si>
  <si>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</si>
  <si>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</si>
  <si>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</si>
  <si>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</si>
  <si>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</si>
  <si>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</si>
  <si>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</si>
  <si>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</si>
  <si>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</si>
  <si>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</si>
  <si>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</si>
  <si>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</si>
  <si>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</si>
  <si>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</si>
  <si>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</si>
  <si>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</si>
  <si>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</si>
  <si>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</si>
  <si>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</si>
  <si>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</si>
  <si>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</si>
  <si>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</si>
  <si>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</si>
  <si>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</si>
  <si>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</si>
  <si>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</si>
  <si>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</si>
  <si>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</si>
  <si>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</si>
  <si>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</si>
  <si>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</si>
  <si>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</si>
  <si>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</si>
  <si>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</si>
  <si>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</si>
  <si>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</si>
  <si>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</si>
  <si>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</si>
  <si>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</si>
  <si>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</si>
  <si>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</si>
  <si>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</si>
  <si>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</si>
  <si>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</si>
  <si>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</si>
  <si>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</si>
  <si>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</si>
  <si>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</si>
  <si>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</si>
  <si>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</si>
  <si>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</si>
  <si>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</si>
  <si>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</si>
  <si>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</si>
  <si>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</si>
  <si>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</si>
  <si>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</si>
  <si>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</si>
  <si>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</si>
  <si>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</si>
  <si>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</si>
  <si>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</si>
  <si>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</si>
  <si>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</si>
  <si>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</si>
  <si>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</si>
  <si>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</si>
  <si>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</si>
  <si>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</si>
  <si>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</si>
  <si>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</si>
  <si>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</si>
  <si>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</si>
  <si>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</si>
  <si>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</si>
  <si>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</si>
  <si>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</si>
  <si>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</si>
  <si>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</si>
  <si>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</si>
  <si>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</si>
  <si>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</si>
  <si>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</si>
  <si>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</si>
  <si>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</si>
  <si>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</si>
  <si>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</si>
  <si>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</si>
  <si>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</si>
  <si>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</si>
  <si>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</si>
  <si>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</si>
  <si>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</si>
  <si>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</si>
  <si>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</si>
  <si>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</si>
  <si>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</si>
  <si>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</si>
  <si>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</si>
  <si>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</si>
  <si>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</si>
  <si>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</si>
  <si>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</si>
  <si>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</si>
  <si>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</si>
  <si>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</si>
  <si>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</si>
  <si>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営業費用及び支払利息の減少により、経常収支比率は増加した。
③　流動負債の増加により、流動比率は減少した。類似団体との比較では低い値となっているが、現金預金の残高からして支払能力は十分である。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ている。
⑤⑥　有収水量の減少により、給水原価は増加した。これにより、料金回収率は減少している。100％を上回っているので、給水に係る費用は給水収益で賄われている。
⑦　一日平均給水量の減少により、施設利用率は減少傾向にある。最大稼働率を見ても52.3％と低い値となっていることから、施設の統廃合も検討する必要がある。
⑧　有収水量の減少に対し給水量の減少が大きかったことにより、有収率は増加した。引き続き、有収率の向上のため漏水調査等による原因の特定に努める。</t>
    <rPh sb="36" eb="38">
      <t>フサイ</t>
    </rPh>
    <rPh sb="39" eb="41">
      <t>ゾウカ</t>
    </rPh>
    <rPh sb="50" eb="52">
      <t>ゲンショウ</t>
    </rPh>
    <rPh sb="246" eb="250">
      <t>ユウシュウスイリョウ</t>
    </rPh>
    <rPh sb="262" eb="264">
      <t>ゾウカ</t>
    </rPh>
    <rPh sb="279" eb="281">
      <t>ゲンショウ</t>
    </rPh>
    <phoneticPr fontId="4"/>
  </si>
  <si>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法定耐用年数を超えた管路が減少したことにより、管路経年化率は減少した。また、更新した管路の減少により、管路更新率も減少した。水道施設の安全性を確保するため、法定耐用年数を超える管路については計画的な更新を実施している。また、更新に際しては全て耐震管を採用し、管路の長寿命化を図るため実耐用年数の長い資材を積極的に採用している。</t>
    <rPh sb="117" eb="119">
      <t>ゲンショウ</t>
    </rPh>
    <rPh sb="134" eb="136">
      <t>ゲンショウ</t>
    </rPh>
    <rPh sb="149" eb="151">
      <t>ゲンショウ</t>
    </rPh>
    <rPh sb="161" eb="163">
      <t>ゲンショウ</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</si>
  <si>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統廃合、及び長寿命化など、最大限の企業努力をすすめるが、将来的な改善方策としてこれに対応した料金の見直しも検討する必要がある。
　そこで、厚生労働省が推進する「新水道ビジョン」を実現する為に、平成28年6月に「阿賀野市新水道ビジョン」を策定した。策定から6年が経過し、令和4年10月に計画達成状況を「第2次中間報告」として報告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</si>
</sst>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0.4</c:v>
                </c:pt>
                <c:pt idx="2">
                  <c:v>0.57999999999999996</c:v>
                </c:pt>
                <c:pt idx="3">
                  <c:v>0.63</c:v>
                </c:pt>
                <c:pt idx="4">
                  <c:v>0.45</c:v>
                </c:pt>
              </c:numCache>
            </c:numRef>
          </c:val>
          <c:extLst>
            <c:ext xmlns:c16="http://schemas.microsoft.com/office/drawing/2014/chart" uri="{C3380CC4-5D6E-409C-BE32-E72D297353CC}">
              <c16:uniqueId val="{00000000-8B03-41CE-864D-86300ED08E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B03-41CE-864D-86300ED08E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48.88</c:v>
                </c:pt>
                <c:pt idx="1">
                  <c:v>47.42</c:v>
                </c:pt>
                <c:pt idx="2">
                  <c:v>47.49</c:v>
                </c:pt>
                <c:pt idx="3">
                  <c:v>46.54</c:v>
                </c:pt>
                <c:pt idx="4">
                  <c:v>45.82</c:v>
                </c:pt>
              </c:numCache>
            </c:numRef>
          </c:val>
          <c:extLst>
            <c:ext xmlns:c16="http://schemas.microsoft.com/office/drawing/2014/chart" uri="{C3380CC4-5D6E-409C-BE32-E72D297353CC}">
              <c16:uniqueId val="{00000000-4965-4DD5-9F40-8A17F5958C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4965-4DD5-9F40-8A17F5958C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85.77</c:v>
                </c:pt>
                <c:pt idx="1">
                  <c:v>85.79</c:v>
                </c:pt>
                <c:pt idx="2">
                  <c:v>84.8</c:v>
                </c:pt>
                <c:pt idx="3">
                  <c:v>86.43</c:v>
                </c:pt>
                <c:pt idx="4">
                  <c:v>86.72</c:v>
                </c:pt>
              </c:numCache>
            </c:numRef>
          </c:val>
          <c:extLst>
            <c:ext xmlns:c16="http://schemas.microsoft.com/office/drawing/2014/chart" uri="{C3380CC4-5D6E-409C-BE32-E72D297353CC}">
              <c16:uniqueId val="{00000000-D8B6-4325-9A03-12C6AB8BB6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8B6-4325-9A03-12C6AB8BB6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107.93</c:v>
                </c:pt>
                <c:pt idx="1">
                  <c:v>105.74</c:v>
                </c:pt>
                <c:pt idx="2">
                  <c:v>107.16</c:v>
                </c:pt>
                <c:pt idx="3">
                  <c:v>112.29</c:v>
                </c:pt>
                <c:pt idx="4">
                  <c:v>112.49</c:v>
                </c:pt>
              </c:numCache>
            </c:numRef>
          </c:val>
          <c:extLst>
            <c:ext xmlns:c16="http://schemas.microsoft.com/office/drawing/2014/chart" uri="{C3380CC4-5D6E-409C-BE32-E72D297353CC}">
              <c16:uniqueId val="{00000000-F038-4B9F-9B2A-D19436C036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038-4B9F-9B2A-D19436C036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47.65</c:v>
                </c:pt>
                <c:pt idx="1">
                  <c:v>49.18</c:v>
                </c:pt>
                <c:pt idx="2">
                  <c:v>50.63</c:v>
                </c:pt>
                <c:pt idx="3">
                  <c:v>52.07</c:v>
                </c:pt>
                <c:pt idx="4">
                  <c:v>53.54</c:v>
                </c:pt>
              </c:numCache>
            </c:numRef>
          </c:val>
          <c:extLst>
            <c:ext xmlns:c16="http://schemas.microsoft.com/office/drawing/2014/chart" uri="{C3380CC4-5D6E-409C-BE32-E72D297353CC}">
              <c16:uniqueId val="{00000000-664A-4206-A756-E00822C635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64A-4206-A756-E00822C635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10.48</c:v>
                </c:pt>
                <c:pt idx="1">
                  <c:v>11.63</c:v>
                </c:pt>
                <c:pt idx="2">
                  <c:v>11.59</c:v>
                </c:pt>
                <c:pt idx="3">
                  <c:v>13.12</c:v>
                </c:pt>
                <c:pt idx="4">
                  <c:v>12.64</c:v>
                </c:pt>
              </c:numCache>
            </c:numRef>
          </c:val>
          <c:extLst>
            <c:ext xmlns:c16="http://schemas.microsoft.com/office/drawing/2014/chart" uri="{C3380CC4-5D6E-409C-BE32-E72D297353CC}">
              <c16:uniqueId val="{00000000-42A7-49A8-B28A-8DD2F80428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2A7-49A8-B28A-8DD2F80428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08-417C-B4AB-FE9C9E3C27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C08-417C-B4AB-FE9C9E3C27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170.79</c:v>
                </c:pt>
                <c:pt idx="1">
                  <c:v>165.15</c:v>
                </c:pt>
                <c:pt idx="2">
                  <c:v>175.54</c:v>
                </c:pt>
                <c:pt idx="3">
                  <c:v>186.61</c:v>
                </c:pt>
                <c:pt idx="4">
                  <c:v>184.14</c:v>
                </c:pt>
              </c:numCache>
            </c:numRef>
          </c:val>
          <c:extLst>
            <c:ext xmlns:c16="http://schemas.microsoft.com/office/drawing/2014/chart" uri="{C3380CC4-5D6E-409C-BE32-E72D297353CC}">
              <c16:uniqueId val="{00000000-5732-4AA7-A902-6BA7BD87AA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732-4AA7-A902-6BA7BD87AA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584.5</c:v>
                </c:pt>
                <c:pt idx="1">
                  <c:v>583.63</c:v>
                </c:pt>
                <c:pt idx="2">
                  <c:v>567.52</c:v>
                </c:pt>
                <c:pt idx="3">
                  <c:v>554.38</c:v>
                </c:pt>
                <c:pt idx="4">
                  <c:v>543.03</c:v>
                </c:pt>
              </c:numCache>
            </c:numRef>
          </c:val>
          <c:extLst>
            <c:ext xmlns:c16="http://schemas.microsoft.com/office/drawing/2014/chart" uri="{C3380CC4-5D6E-409C-BE32-E72D297353CC}">
              <c16:uniqueId val="{00000000-6523-4764-A758-B38CBA380D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523-4764-A758-B38CBA380D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103.43</c:v>
                </c:pt>
                <c:pt idx="1">
                  <c:v>100.62</c:v>
                </c:pt>
                <c:pt idx="2">
                  <c:v>102.27</c:v>
                </c:pt>
                <c:pt idx="3">
                  <c:v>107.78</c:v>
                </c:pt>
                <c:pt idx="4">
                  <c:v>107.34</c:v>
                </c:pt>
              </c:numCache>
            </c:numRef>
          </c:val>
          <c:extLst>
            <c:ext xmlns:c16="http://schemas.microsoft.com/office/drawing/2014/chart" uri="{C3380CC4-5D6E-409C-BE32-E72D297353CC}">
              <c16:uniqueId val="{00000000-2B18-415E-AE42-2F89A4E64A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B18-415E-AE42-2F89A4E64A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163.46</c:v>
                </c:pt>
                <c:pt idx="1">
                  <c:v>168.71</c:v>
                </c:pt>
                <c:pt idx="2">
                  <c:v>166.29</c:v>
                </c:pt>
                <c:pt idx="3">
                  <c:v>157.88</c:v>
                </c:pt>
                <c:pt idx="4">
                  <c:v>159.13</c:v>
                </c:pt>
              </c:numCache>
            </c:numRef>
          </c:val>
          <c:extLst>
            <c:ext xmlns:c16="http://schemas.microsoft.com/office/drawing/2014/chart" uri="{C3380CC4-5D6E-409C-BE32-E72D297353CC}">
              <c16:uniqueId val="{00000000-6894-46DD-9DDB-024982250F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6894-46DD-9DDB-024982250F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92" sqref="BL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阿賀野市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40860</v>
      </c>
      <c r="AM8" s="66"/>
      <c r="AN8" s="66"/>
      <c r="AO8" s="66"/>
      <c r="AP8" s="66"/>
      <c r="AQ8" s="66"/>
      <c r="AR8" s="66"/>
      <c r="AS8" s="66"/>
      <c r="AT8" s="37">
        <f>データ!$S$6</f>
        <v>192.74</v>
      </c>
      <c r="AU8" s="38"/>
      <c r="AV8" s="38"/>
      <c r="AW8" s="38"/>
      <c r="AX8" s="38"/>
      <c r="AY8" s="38"/>
      <c r="AZ8" s="38"/>
      <c r="BA8" s="38"/>
      <c r="BB8" s="55">
        <f>データ!$T$6</f>
        <v>212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59.12</v>
      </c>
      <c r="J10" s="38"/>
      <c r="K10" s="38"/>
      <c r="L10" s="38"/>
      <c r="M10" s="38"/>
      <c r="N10" s="38"/>
      <c r="O10" s="65"/>
      <c r="P10" s="55">
        <f>データ!$P$6</f>
        <v>99.34</v>
      </c>
      <c r="Q10" s="55"/>
      <c r="R10" s="55"/>
      <c r="S10" s="55"/>
      <c r="T10" s="55"/>
      <c r="U10" s="55"/>
      <c r="V10" s="55"/>
      <c r="W10" s="66">
        <f>データ!$Q$6</f>
        <v>3520</v>
      </c>
      <c r="X10" s="66"/>
      <c r="Y10" s="66"/>
      <c r="Z10" s="66"/>
      <c r="AA10" s="66"/>
      <c r="AB10" s="66"/>
      <c r="AC10" s="66"/>
      <c r="AD10" s="2"/>
      <c r="AE10" s="2"/>
      <c r="AF10" s="2"/>
      <c r="AG10" s="2"/>
      <c r="AH10" s="2"/>
      <c r="AI10" s="2"/>
      <c r="AJ10" s="2"/>
      <c r="AK10" s="2"/>
      <c r="AL10" s="66">
        <f>データ!$U$6</f>
        <v>44790</v>
      </c>
      <c r="AM10" s="66"/>
      <c r="AN10" s="66"/>
      <c r="AO10" s="66"/>
      <c r="AP10" s="66"/>
      <c r="AQ10" s="66"/>
      <c r="AR10" s="66"/>
      <c r="AS10" s="66"/>
      <c r="AT10" s="37">
        <f>データ!$V$6</f>
        <v>161.66</v>
      </c>
      <c r="AU10" s="38"/>
      <c r="AV10" s="38"/>
      <c r="AW10" s="38"/>
      <c r="AX10" s="38"/>
      <c r="AY10" s="38"/>
      <c r="AZ10" s="38"/>
      <c r="BA10" s="38"/>
      <c r="BB10" s="55">
        <f>データ!$W$6</f>
        <v>277.06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VjhZ3hei27i65B2OVGuMEUPbRUmOcPrMuzMbtmC/XFbbBKu+BxIQeg6L0Hb4R2lXhCuUlLsIPNknSVpXuIyJA==" saltValue="l6I+JKwsoFTe4ez/HI/E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152234</v>
      </c>
      <c r="D6" s="20">
        <f t="shared" si="3"/>
        <v>46</v>
      </c>
      <c r="E6" s="20">
        <f t="shared" si="3"/>
        <v>1</v>
      </c>
      <c r="F6" s="20">
        <f t="shared" si="3"/>
        <v>0</v>
      </c>
      <c r="G6" s="20">
        <f t="shared" si="3"/>
        <v>1</v>
      </c>
      <c r="H6" s="20" t="str">
        <f t="shared" si="3"/>
        <v>新潟県　阿賀野市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59.12</v>
      </c>
      <c r="P6" s="21">
        <f t="shared" si="3"/>
        <v>99.34</v>
      </c>
      <c r="Q6" s="21">
        <f t="shared" si="3"/>
        <v>3520</v>
      </c>
      <c r="R6" s="21">
        <f t="shared" si="3"/>
        <v>40860</v>
      </c>
      <c r="S6" s="21">
        <f t="shared" si="3"/>
        <v>192.74</v>
      </c>
      <c r="T6" s="21">
        <f t="shared" si="3"/>
        <v>212</v>
      </c>
      <c r="U6" s="21">
        <f t="shared" si="3"/>
        <v>44790</v>
      </c>
      <c r="V6" s="21">
        <f t="shared" si="3"/>
        <v>161.66</v>
      </c>
      <c r="W6" s="21">
        <f t="shared" si="3"/>
        <v>277.06</v>
      </c>
      <c r="X6" s="22">
        <f>IF(X7="",NA(),X7)</f>
        <v>107.93</v>
      </c>
      <c r="Y6" s="22">
        <f t="shared" ref="Y6:AG6" si="4">IF(Y7="",NA(),Y7)</f>
        <v>105.74</v>
      </c>
      <c r="Z6" s="22">
        <f t="shared" si="4"/>
        <v>107.16</v>
      </c>
      <c r="AA6" s="22">
        <f t="shared" si="4"/>
        <v>112.29</v>
      </c>
      <c r="AB6" s="22">
        <f t="shared" si="4"/>
        <v>112.49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170.79</v>
      </c>
      <c r="AU6" s="22">
        <f t="shared" ref="AU6:BC6" si="6">IF(AU7="",NA(),AU7)</f>
        <v>165.15</v>
      </c>
      <c r="AV6" s="22">
        <f t="shared" si="6"/>
        <v>175.54</v>
      </c>
      <c r="AW6" s="22">
        <f t="shared" si="6"/>
        <v>186.61</v>
      </c>
      <c r="AX6" s="22">
        <f t="shared" si="6"/>
        <v>184.14</v>
      </c>
      <c r="AY6" s="22">
        <f t="shared" si="6"/>
        <v>357.34</v>
      </c>
      <c r="AZ6" s="22">
        <f t="shared" si="6"/>
        <v>366.03</v>
      </c>
      <c r="BA6" s="22">
        <f t="shared" si="6"/>
        <v>365.18</v>
      </c>
      <c r="BB6" s="22">
        <f t="shared" si="6"/>
        <v>327.77</v>
      </c>
      <c r="BC6" s="22">
        <f t="shared" si="6"/>
        <v>338.02</v>
      </c>
      <c r="BD6" s="21" t="str">
        <f>IF(BD7="","",IF(BD7="-","【-】","【"&amp;SUBSTITUTE(TEXT(BD7,"#,##0.00"),"-","△")&amp;"】"))</f>
        <v>【261.51】</v>
      </c>
      <c r="BE6" s="22">
        <f>IF(BE7="",NA(),BE7)</f>
        <v>584.5</v>
      </c>
      <c r="BF6" s="22">
        <f t="shared" ref="BF6:BN6" si="7">IF(BF7="",NA(),BF7)</f>
        <v>583.63</v>
      </c>
      <c r="BG6" s="22">
        <f t="shared" si="7"/>
        <v>567.52</v>
      </c>
      <c r="BH6" s="22">
        <f t="shared" si="7"/>
        <v>554.38</v>
      </c>
      <c r="BI6" s="22">
        <f t="shared" si="7"/>
        <v>543.03</v>
      </c>
      <c r="BJ6" s="22">
        <f t="shared" si="7"/>
        <v>373.69</v>
      </c>
      <c r="BK6" s="22">
        <f t="shared" si="7"/>
        <v>370.12</v>
      </c>
      <c r="BL6" s="22">
        <f t="shared" si="7"/>
        <v>371.65</v>
      </c>
      <c r="BM6" s="22">
        <f t="shared" si="7"/>
        <v>397.1</v>
      </c>
      <c r="BN6" s="22">
        <f t="shared" si="7"/>
        <v>379.91</v>
      </c>
      <c r="BO6" s="21" t="str">
        <f>IF(BO7="","",IF(BO7="-","【-】","【"&amp;SUBSTITUTE(TEXT(BO7,"#,##0.00"),"-","△")&amp;"】"))</f>
        <v>【265.16】</v>
      </c>
      <c r="BP6" s="22">
        <f>IF(BP7="",NA(),BP7)</f>
        <v>103.43</v>
      </c>
      <c r="BQ6" s="22">
        <f t="shared" ref="BQ6:BY6" si="8">IF(BQ7="",NA(),BQ7)</f>
        <v>100.62</v>
      </c>
      <c r="BR6" s="22">
        <f t="shared" si="8"/>
        <v>102.27</v>
      </c>
      <c r="BS6" s="22">
        <f t="shared" si="8"/>
        <v>107.78</v>
      </c>
      <c r="BT6" s="22">
        <f t="shared" si="8"/>
        <v>107.34</v>
      </c>
      <c r="BU6" s="22">
        <f t="shared" si="8"/>
        <v>99.87</v>
      </c>
      <c r="BV6" s="22">
        <f t="shared" si="8"/>
        <v>100.42</v>
      </c>
      <c r="BW6" s="22">
        <f t="shared" si="8"/>
        <v>98.77</v>
      </c>
      <c r="BX6" s="22">
        <f t="shared" si="8"/>
        <v>95.79</v>
      </c>
      <c r="BY6" s="22">
        <f t="shared" si="8"/>
        <v>98.3</v>
      </c>
      <c r="BZ6" s="21" t="str">
        <f>IF(BZ7="","",IF(BZ7="-","【-】","【"&amp;SUBSTITUTE(TEXT(BZ7,"#,##0.00"),"-","△")&amp;"】"))</f>
        <v>【102.35】</v>
      </c>
      <c r="CA6" s="22">
        <f>IF(CA7="",NA(),CA7)</f>
        <v>163.46</v>
      </c>
      <c r="CB6" s="22">
        <f t="shared" ref="CB6:CJ6" si="9">IF(CB7="",NA(),CB7)</f>
        <v>168.71</v>
      </c>
      <c r="CC6" s="22">
        <f t="shared" si="9"/>
        <v>166.29</v>
      </c>
      <c r="CD6" s="22">
        <f t="shared" si="9"/>
        <v>157.88</v>
      </c>
      <c r="CE6" s="22">
        <f t="shared" si="9"/>
        <v>159.13</v>
      </c>
      <c r="CF6" s="22">
        <f t="shared" si="9"/>
        <v>171.81</v>
      </c>
      <c r="CG6" s="22">
        <f t="shared" si="9"/>
        <v>171.67</v>
      </c>
      <c r="CH6" s="22">
        <f t="shared" si="9"/>
        <v>173.67</v>
      </c>
      <c r="CI6" s="22">
        <f t="shared" si="9"/>
        <v>171.13</v>
      </c>
      <c r="CJ6" s="22">
        <f t="shared" si="9"/>
        <v>173.7</v>
      </c>
      <c r="CK6" s="21" t="str">
        <f>IF(CK7="","",IF(CK7="-","【-】","【"&amp;SUBSTITUTE(TEXT(CK7,"#,##0.00"),"-","△")&amp;"】"))</f>
        <v>【167.74】</v>
      </c>
      <c r="CL6" s="22">
        <f>IF(CL7="",NA(),CL7)</f>
        <v>48.88</v>
      </c>
      <c r="CM6" s="22">
        <f t="shared" ref="CM6:CU6" si="10">IF(CM7="",NA(),CM7)</f>
        <v>47.42</v>
      </c>
      <c r="CN6" s="22">
        <f t="shared" si="10"/>
        <v>47.49</v>
      </c>
      <c r="CO6" s="22">
        <f t="shared" si="10"/>
        <v>46.54</v>
      </c>
      <c r="CP6" s="22">
        <f t="shared" si="10"/>
        <v>45.82</v>
      </c>
      <c r="CQ6" s="22">
        <f t="shared" si="10"/>
        <v>60.03</v>
      </c>
      <c r="CR6" s="22">
        <f t="shared" si="10"/>
        <v>59.74</v>
      </c>
      <c r="CS6" s="22">
        <f t="shared" si="10"/>
        <v>59.67</v>
      </c>
      <c r="CT6" s="22">
        <f t="shared" si="10"/>
        <v>60.12</v>
      </c>
      <c r="CU6" s="22">
        <f t="shared" si="10"/>
        <v>60.34</v>
      </c>
      <c r="CV6" s="21" t="str">
        <f>IF(CV7="","",IF(CV7="-","【-】","【"&amp;SUBSTITUTE(TEXT(CV7,"#,##0.00"),"-","△")&amp;"】"))</f>
        <v>【60.29】</v>
      </c>
      <c r="CW6" s="22">
        <f>IF(CW7="",NA(),CW7)</f>
        <v>85.77</v>
      </c>
      <c r="CX6" s="22">
        <f t="shared" ref="CX6:DF6" si="11">IF(CX7="",NA(),CX7)</f>
        <v>85.79</v>
      </c>
      <c r="CY6" s="22">
        <f t="shared" si="11"/>
        <v>84.8</v>
      </c>
      <c r="CZ6" s="22">
        <f t="shared" si="11"/>
        <v>86.43</v>
      </c>
      <c r="DA6" s="22">
        <f t="shared" si="11"/>
        <v>86.72</v>
      </c>
      <c r="DB6" s="22">
        <f t="shared" si="11"/>
        <v>84.81</v>
      </c>
      <c r="DC6" s="22">
        <f t="shared" si="11"/>
        <v>84.8</v>
      </c>
      <c r="DD6" s="22">
        <f t="shared" si="11"/>
        <v>84.6</v>
      </c>
      <c r="DE6" s="22">
        <f t="shared" si="11"/>
        <v>84.24</v>
      </c>
      <c r="DF6" s="22">
        <f t="shared" si="11"/>
        <v>84.19</v>
      </c>
      <c r="DG6" s="21" t="str">
        <f>IF(DG7="","",IF(DG7="-","【-】","【"&amp;SUBSTITUTE(TEXT(DG7,"#,##0.00"),"-","△")&amp;"】"))</f>
        <v>【90.12】</v>
      </c>
      <c r="DH6" s="22">
        <f>IF(DH7="",NA(),DH7)</f>
        <v>47.65</v>
      </c>
      <c r="DI6" s="22">
        <f t="shared" ref="DI6:DQ6" si="12">IF(DI7="",NA(),DI7)</f>
        <v>49.18</v>
      </c>
      <c r="DJ6" s="22">
        <f t="shared" si="12"/>
        <v>50.63</v>
      </c>
      <c r="DK6" s="22">
        <f t="shared" si="12"/>
        <v>52.07</v>
      </c>
      <c r="DL6" s="22">
        <f t="shared" si="12"/>
        <v>53.54</v>
      </c>
      <c r="DM6" s="22">
        <f t="shared" si="12"/>
        <v>47.28</v>
      </c>
      <c r="DN6" s="22">
        <f t="shared" si="12"/>
        <v>47.66</v>
      </c>
      <c r="DO6" s="22">
        <f t="shared" si="12"/>
        <v>48.17</v>
      </c>
      <c r="DP6" s="22">
        <f t="shared" si="12"/>
        <v>48.83</v>
      </c>
      <c r="DQ6" s="22">
        <f t="shared" si="12"/>
        <v>49.96</v>
      </c>
      <c r="DR6" s="21" t="str">
        <f>IF(DR7="","",IF(DR7="-","【-】","【"&amp;SUBSTITUTE(TEXT(DR7,"#,##0.00"),"-","△")&amp;"】"))</f>
        <v>【50.88】</v>
      </c>
      <c r="DS6" s="22">
        <f>IF(DS7="",NA(),DS7)</f>
        <v>10.48</v>
      </c>
      <c r="DT6" s="22">
        <f t="shared" ref="DT6:EB6" si="13">IF(DT7="",NA(),DT7)</f>
        <v>11.63</v>
      </c>
      <c r="DU6" s="22">
        <f t="shared" si="13"/>
        <v>11.59</v>
      </c>
      <c r="DV6" s="22">
        <f t="shared" si="13"/>
        <v>13.12</v>
      </c>
      <c r="DW6" s="22">
        <f t="shared" si="13"/>
        <v>12.64</v>
      </c>
      <c r="DX6" s="22">
        <f t="shared" si="13"/>
        <v>12.19</v>
      </c>
      <c r="DY6" s="22">
        <f t="shared" si="13"/>
        <v>15.1</v>
      </c>
      <c r="DZ6" s="22">
        <f t="shared" si="13"/>
        <v>17.12</v>
      </c>
      <c r="EA6" s="22">
        <f t="shared" si="13"/>
        <v>18.18</v>
      </c>
      <c r="EB6" s="22">
        <f t="shared" si="13"/>
        <v>19.32</v>
      </c>
      <c r="EC6" s="21" t="str">
        <f>IF(EC7="","",IF(EC7="-","【-】","【"&amp;SUBSTITUTE(TEXT(EC7,"#,##0.00"),"-","△")&amp;"】"))</f>
        <v>【22.30】</v>
      </c>
      <c r="ED6" s="22">
        <f>IF(ED7="",NA(),ED7)</f>
        <v>0.48</v>
      </c>
      <c r="EE6" s="22">
        <f t="shared" ref="EE6:EM6" si="14">IF(EE7="",NA(),EE7)</f>
        <v>0.4</v>
      </c>
      <c r="EF6" s="22">
        <f t="shared" si="14"/>
        <v>0.57999999999999996</v>
      </c>
      <c r="EG6" s="22">
        <f t="shared" si="14"/>
        <v>0.63</v>
      </c>
      <c r="EH6" s="22">
        <f t="shared" si="14"/>
        <v>0.45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152234</v>
      </c>
      <c r="D7" s="24">
        <v>46</v>
      </c>
      <c r="E7" s="24">
        <v>1</v>
      </c>
      <c r="F7" s="24">
        <v>0</v>
      </c>
      <c r="G7" s="24">
        <v>1</v>
      </c>
      <c r="H7" s="24" t="s">
        <v>93</v>
      </c>
      <c r="I7" s="24" t="s">
        <v>94</v>
      </c>
      <c r="J7" s="24" t="s">
        <v>95</v>
      </c>
      <c r="K7" s="24" t="s">
        <v>96</v>
      </c>
      <c r="L7" s="24" t="s">
        <v>97</v>
      </c>
      <c r="M7" s="24" t="s">
        <v>98</v>
      </c>
      <c r="N7" s="25" t="s">
        <v>99</v>
      </c>
      <c r="O7" s="25">
        <v>59.12</v>
      </c>
      <c r="P7" s="25">
        <v>99.34</v>
      </c>
      <c r="Q7" s="25">
        <v>3520</v>
      </c>
      <c r="R7" s="25">
        <v>40860</v>
      </c>
      <c r="S7" s="25">
        <v>192.74</v>
      </c>
      <c r="T7" s="25">
        <v>212</v>
      </c>
      <c r="U7" s="25">
        <v>44790</v>
      </c>
      <c r="V7" s="25">
        <v>161.66</v>
      </c>
      <c r="W7" s="25">
        <v>277.06</v>
      </c>
      <c r="X7" s="25">
        <v>107.93</v>
      </c>
      <c r="Y7" s="25">
        <v>105.74</v>
      </c>
      <c r="Z7" s="25">
        <v>107.16</v>
      </c>
      <c r="AA7" s="25">
        <v>112.29</v>
      </c>
      <c r="AB7" s="25">
        <v>112.49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170.79</v>
      </c>
      <c r="AU7" s="25">
        <v>165.15</v>
      </c>
      <c r="AV7" s="25">
        <v>175.54</v>
      </c>
      <c r="AW7" s="25">
        <v>186.61</v>
      </c>
      <c r="AX7" s="25">
        <v>184.14</v>
      </c>
      <c r="AY7" s="25">
        <v>357.34</v>
      </c>
      <c r="AZ7" s="25">
        <v>366.03</v>
      </c>
      <c r="BA7" s="25">
        <v>365.18</v>
      </c>
      <c r="BB7" s="25">
        <v>327.77</v>
      </c>
      <c r="BC7" s="25">
        <v>338.02</v>
      </c>
      <c r="BD7" s="25">
        <v>261.51</v>
      </c>
      <c r="BE7" s="25">
        <v>584.5</v>
      </c>
      <c r="BF7" s="25">
        <v>583.63</v>
      </c>
      <c r="BG7" s="25">
        <v>567.52</v>
      </c>
      <c r="BH7" s="25">
        <v>554.38</v>
      </c>
      <c r="BI7" s="25">
        <v>543.03</v>
      </c>
      <c r="BJ7" s="25">
        <v>373.69</v>
      </c>
      <c r="BK7" s="25">
        <v>370.12</v>
      </c>
      <c r="BL7" s="25">
        <v>371.65</v>
      </c>
      <c r="BM7" s="25">
        <v>397.1</v>
      </c>
      <c r="BN7" s="25">
        <v>379.91</v>
      </c>
      <c r="BO7" s="25">
        <v>265.16000000000003</v>
      </c>
      <c r="BP7" s="25">
        <v>103.43</v>
      </c>
      <c r="BQ7" s="25">
        <v>100.62</v>
      </c>
      <c r="BR7" s="25">
        <v>102.27</v>
      </c>
      <c r="BS7" s="25">
        <v>107.78</v>
      </c>
      <c r="BT7" s="25">
        <v>107.34</v>
      </c>
      <c r="BU7" s="25">
        <v>99.87</v>
      </c>
      <c r="BV7" s="25">
        <v>100.42</v>
      </c>
      <c r="BW7" s="25">
        <v>98.77</v>
      </c>
      <c r="BX7" s="25">
        <v>95.79</v>
      </c>
      <c r="BY7" s="25">
        <v>98.3</v>
      </c>
      <c r="BZ7" s="25">
        <v>102.35</v>
      </c>
      <c r="CA7" s="25">
        <v>163.46</v>
      </c>
      <c r="CB7" s="25">
        <v>168.71</v>
      </c>
      <c r="CC7" s="25">
        <v>166.29</v>
      </c>
      <c r="CD7" s="25">
        <v>157.88</v>
      </c>
      <c r="CE7" s="25">
        <v>159.13</v>
      </c>
      <c r="CF7" s="25">
        <v>171.81</v>
      </c>
      <c r="CG7" s="25">
        <v>171.67</v>
      </c>
      <c r="CH7" s="25">
        <v>173.67</v>
      </c>
      <c r="CI7" s="25">
        <v>171.13</v>
      </c>
      <c r="CJ7" s="25">
        <v>173.7</v>
      </c>
      <c r="CK7" s="25">
        <v>167.74</v>
      </c>
      <c r="CL7" s="25">
        <v>48.88</v>
      </c>
      <c r="CM7" s="25">
        <v>47.42</v>
      </c>
      <c r="CN7" s="25">
        <v>47.49</v>
      </c>
      <c r="CO7" s="25">
        <v>46.54</v>
      </c>
      <c r="CP7" s="25">
        <v>45.82</v>
      </c>
      <c r="CQ7" s="25">
        <v>60.03</v>
      </c>
      <c r="CR7" s="25">
        <v>59.74</v>
      </c>
      <c r="CS7" s="25">
        <v>59.67</v>
      </c>
      <c r="CT7" s="25">
        <v>60.12</v>
      </c>
      <c r="CU7" s="25">
        <v>60.34</v>
      </c>
      <c r="CV7" s="25">
        <v>60.29</v>
      </c>
      <c r="CW7" s="25">
        <v>85.77</v>
      </c>
      <c r="CX7" s="25">
        <v>85.79</v>
      </c>
      <c r="CY7" s="25">
        <v>84.8</v>
      </c>
      <c r="CZ7" s="25">
        <v>86.43</v>
      </c>
      <c r="DA7" s="25">
        <v>86.72</v>
      </c>
      <c r="DB7" s="25">
        <v>84.81</v>
      </c>
      <c r="DC7" s="25">
        <v>84.8</v>
      </c>
      <c r="DD7" s="25">
        <v>84.6</v>
      </c>
      <c r="DE7" s="25">
        <v>84.24</v>
      </c>
      <c r="DF7" s="25">
        <v>84.19</v>
      </c>
      <c r="DG7" s="25">
        <v>90.12</v>
      </c>
      <c r="DH7" s="25">
        <v>47.65</v>
      </c>
      <c r="DI7" s="25">
        <v>49.18</v>
      </c>
      <c r="DJ7" s="25">
        <v>50.63</v>
      </c>
      <c r="DK7" s="25">
        <v>52.07</v>
      </c>
      <c r="DL7" s="25">
        <v>53.54</v>
      </c>
      <c r="DM7" s="25">
        <v>47.28</v>
      </c>
      <c r="DN7" s="25">
        <v>47.66</v>
      </c>
      <c r="DO7" s="25">
        <v>48.17</v>
      </c>
      <c r="DP7" s="25">
        <v>48.83</v>
      </c>
      <c r="DQ7" s="25">
        <v>49.96</v>
      </c>
      <c r="DR7" s="25">
        <v>50.88</v>
      </c>
      <c r="DS7" s="25">
        <v>10.48</v>
      </c>
      <c r="DT7" s="25">
        <v>11.63</v>
      </c>
      <c r="DU7" s="25">
        <v>11.59</v>
      </c>
      <c r="DV7" s="25">
        <v>13.12</v>
      </c>
      <c r="DW7" s="25">
        <v>12.64</v>
      </c>
      <c r="DX7" s="25">
        <v>12.19</v>
      </c>
      <c r="DY7" s="25">
        <v>15.1</v>
      </c>
      <c r="DZ7" s="25">
        <v>17.12</v>
      </c>
      <c r="EA7" s="25">
        <v>18.18</v>
      </c>
      <c r="EB7" s="25">
        <v>19.32</v>
      </c>
      <c r="EC7" s="25">
        <v>22.3</v>
      </c>
      <c r="ED7" s="25">
        <v>0.48</v>
      </c>
      <c r="EE7" s="25">
        <v>0.4</v>
      </c>
      <c r="EF7" s="25">
        <v>0.57999999999999996</v>
      </c>
      <c r="EG7" s="25">
        <v>0.63</v>
      </c>
      <c r="EH7" s="25">
        <v>0.45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2023-01-17T04:16:11Z</cp:lastPrinted>
  <dcterms:created xsi:type="dcterms:W3CDTF">2022-12-01T00:57:12Z</dcterms:created>
  <dcterms:modified xsi:type="dcterms:W3CDTF">2023-01-17T04:16:16Z</dcterms:modified>
  <cp:category/>
</cp:coreProperties>
</file>