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ryo-sugahara\Desktop\"/>
    </mc:Choice>
  </mc:AlternateContent>
  <workbookProtection workbookAlgorithmName="SHA-512" workbookHashValue="Il1TV48kUwrsMDQTHTPEM78aLkmWfx6sSoOSoTkuS/Y5oCu/g5UoBWyPrDWCmsb1tzaM5JIeaLPtKYIHMHIgnA==" workbookSaltValue="7zS8/1kAGUk0OWBftrw6jQ==" workbookSpinCount="100000" lockStructure="1"/>
  <bookViews>
    <workbookView xWindow="0" yWindow="0" windowWidth="22065" windowHeight="117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<sst xmlns="http://schemas.openxmlformats.org/spreadsheetml/2006/main" count="228" uniqueCount="114">
  <si>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</si>
  <si>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</si>
  <si>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</si>
  <si>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</si>
  <si>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</si>
  <si>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</si>
  <si>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</si>
  <si>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</si>
  <si>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</si>
  <si>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</si>
  <si>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</si>
  <si>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</si>
  <si>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</si>
  <si>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</si>
  <si>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</si>
  <si>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</si>
  <si>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</si>
  <si>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</si>
  <si>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</si>
  <si>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</si>
  <si>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</si>
  <si>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</si>
  <si>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</si>
  <si>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</si>
  <si>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</si>
  <si>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</si>
  <si>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</si>
  <si>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</si>
  <si>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</si>
  <si>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</si>
  <si>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</si>
  <si>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</si>
  <si>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</si>
  <si>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</si>
  <si>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</si>
  <si>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</si>
  <si>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</si>
  <si>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</si>
  <si>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</si>
  <si>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</si>
  <si>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</si>
  <si>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</si>
  <si>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</si>
  <si>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</si>
  <si>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</si>
  <si>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</si>
  <si>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</si>
  <si>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</si>
  <si>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</si>
  <si>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</si>
  <si>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</si>
  <si>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</si>
  <si>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</si>
  <si>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</si>
  <si>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</si>
  <si>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</si>
  <si>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</si>
  <si>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</si>
  <si>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</si>
  <si>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</si>
  <si>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</si>
  <si>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</si>
  <si>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</si>
  <si>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</si>
  <si>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</si>
  <si>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</si>
  <si>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</si>
  <si>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</si>
  <si>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</si>
  <si>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</si>
  <si>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</si>
  <si>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</si>
  <si>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</si>
  <si>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</si>
  <si>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</si>
  <si>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</si>
  <si>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</si>
  <si>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</si>
  <si>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</si>
  <si>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</si>
  <si>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</si>
  <si>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</si>
  <si>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</si>
  <si>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</si>
  <si>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</si>
  <si>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</si>
  <si>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</si>
  <si>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</si>
  <si>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</si>
  <si>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</si>
  <si>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</si>
  <si>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</si>
  <si>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</si>
  <si>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</si>
  <si>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</si>
  <si>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</si>
  <si>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</si>
  <si>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</si>
  <si>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</si>
  <si>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</si>
  <si>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</si>
  <si>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</si>
  <si>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</si>
  <si>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</si>
  <si>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</si>
  <si>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</si>
  <si>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</si>
  <si>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</si>
  <si>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</si>
  <si>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</si>
  <si>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</si>
  <si>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人口減少に伴う料金収入の減少、施設・設備の老朽化等による更新投資の増大などにより、今後厳しい経営状況が予想される。事業を持続していく為には、中長期的な視点に立った計画的な経営に取り組む必要がある。
　また、アセットマネジメント等を基にした更新投資の推進、既存施設の統廃合、及び長寿命化など、最大限の企業努力をすすめるが、将来的な改善方策としてこれに対応した料金の見直しも検討する必要がある。
　そこで、厚生労働省が推進する「新水道ビジョン」を実現する為に、平成28年6月に「阿賀野市新水道ビジョン」を策定した。策定から3年が経過し、令和2年2月に計画達成状況を「第1次中間報告」として報告した。</t>
    <phoneticPr fontId="4"/>
  </si>
  <si>
    <t>①　営業費用及び支払利息の減少により、経常収支比率は増加した。
③　流動資産の減少に対し流動負債の減少が大きかったことにより、流動比率は増加した。類似団体との比較では低い値となっているが、現金預金の残高からして支払能力は十分である。
④　企業債の新規借入抑制により企業債残高対給水収益比率は減少傾向にあるが、経営規模からして企業債残高の規模は大きくなっている。これにより、企業債利息の支払いが経常収支を圧迫しているといえる。このことから、建設投資と企業債のバランスを適正に維持し、企業債残高の計画的な減少に努めるている。
⑤⑥　経常費用の減少により、給水原価は減少した。これにより、料金回収率は増加している。100％を上回っているので、給水に係る費用は給水収益で賄われている。
⑦　一日平均給水量の減少により、施設利用率は減少傾向にある。最大稼働率を見ても54.8％と低い値となっていることから、施設の統廃合も検討する必要がある。
⑧　有収水量の減少に対し給水量の減少が大きかったことにより、有収率は増加した。引き続き、有収率の向上のため漏水調査等による原因の特定に努める。</t>
    <rPh sb="349" eb="351">
      <t>ゲンショウ</t>
    </rPh>
    <rPh sb="361" eb="363">
      <t>ゲンショウ</t>
    </rPh>
    <rPh sb="363" eb="365">
      <t>ケイコウ</t>
    </rPh>
    <rPh sb="418" eb="420">
      <t>ユウシュウ</t>
    </rPh>
    <rPh sb="420" eb="422">
      <t>スイリョウ</t>
    </rPh>
    <rPh sb="428" eb="430">
      <t>キュウスイ</t>
    </rPh>
    <rPh sb="430" eb="431">
      <t>リョウ</t>
    </rPh>
    <rPh sb="450" eb="452">
      <t>ゾウカ</t>
    </rPh>
    <rPh sb="460" eb="463">
      <t>ユウシュウリツ</t>
    </rPh>
    <rPh sb="464" eb="466">
      <t>コウジョウ</t>
    </rPh>
    <rPh sb="469" eb="471">
      <t>ロウスイ</t>
    </rPh>
    <phoneticPr fontId="4"/>
  </si>
  <si>
    <t>①　有形固定資産減価償却累計額の増加により、有形固定資産減価償却率が増加傾向であることから、保有資産の老朽化が進んでいることを示している。アセットマネジメントの結果を基に事業計画を策定し実践している。
②③　法定耐用年数を超えた管路が増加したことにより、管路経年化率は増加した。また、更新した管路の増加により、管路更新率は増加した。水道施設の安全性を確保するため、法定耐用年数を超える管路については計画的な更新を実施している。また、更新に際しては全て耐震管を採用し、管路の長寿命化を図るため実耐用年数の長い資材を積極的に採用している。</t>
    <rPh sb="117" eb="119">
      <t>ゾウカ</t>
    </rPh>
    <rPh sb="134" eb="13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</si>
</sst>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0.62</c:v>
                </c:pt>
                <c:pt idx="1">
                  <c:v>0.48</c:v>
                </c:pt>
                <c:pt idx="2">
                  <c:v>0.4</c:v>
                </c:pt>
                <c:pt idx="3">
                  <c:v>0.57999999999999996</c:v>
                </c:pt>
                <c:pt idx="4">
                  <c:v>0.63</c:v>
                </c:pt>
              </c:numCache>
            </c:numRef>
          </c:val>
          <c:extLst>
            <c:ext xmlns:c16="http://schemas.microsoft.com/office/drawing/2014/chart" uri="{C3380CC4-5D6E-409C-BE32-E72D297353CC}">
              <c16:uniqueId val="{00000000-5090-48A8-AC9A-356EDAC0D5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5090-48A8-AC9A-356EDAC0D5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49.57</c:v>
                </c:pt>
                <c:pt idx="1">
                  <c:v>48.88</c:v>
                </c:pt>
                <c:pt idx="2">
                  <c:v>47.42</c:v>
                </c:pt>
                <c:pt idx="3">
                  <c:v>47.49</c:v>
                </c:pt>
                <c:pt idx="4">
                  <c:v>46.54</c:v>
                </c:pt>
              </c:numCache>
            </c:numRef>
          </c:val>
          <c:extLst>
            <c:ext xmlns:c16="http://schemas.microsoft.com/office/drawing/2014/chart" uri="{C3380CC4-5D6E-409C-BE32-E72D297353CC}">
              <c16:uniqueId val="{00000000-F4E4-4B16-8743-D4743FB62B0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F4E4-4B16-8743-D4743FB62B0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84.26</c:v>
                </c:pt>
                <c:pt idx="1">
                  <c:v>85.77</c:v>
                </c:pt>
                <c:pt idx="2">
                  <c:v>85.79</c:v>
                </c:pt>
                <c:pt idx="3">
                  <c:v>84.8</c:v>
                </c:pt>
                <c:pt idx="4">
                  <c:v>86.43</c:v>
                </c:pt>
              </c:numCache>
            </c:numRef>
          </c:val>
          <c:extLst>
            <c:ext xmlns:c16="http://schemas.microsoft.com/office/drawing/2014/chart" uri="{C3380CC4-5D6E-409C-BE32-E72D297353CC}">
              <c16:uniqueId val="{00000000-432D-49F6-8414-2F70E3FE752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432D-49F6-8414-2F70E3FE752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105.41</c:v>
                </c:pt>
                <c:pt idx="1">
                  <c:v>107.93</c:v>
                </c:pt>
                <c:pt idx="2">
                  <c:v>105.74</c:v>
                </c:pt>
                <c:pt idx="3">
                  <c:v>107.16</c:v>
                </c:pt>
                <c:pt idx="4">
                  <c:v>112.29</c:v>
                </c:pt>
              </c:numCache>
            </c:numRef>
          </c:val>
          <c:extLst>
            <c:ext xmlns:c16="http://schemas.microsoft.com/office/drawing/2014/chart" uri="{C3380CC4-5D6E-409C-BE32-E72D297353CC}">
              <c16:uniqueId val="{00000000-0029-48F1-B6AE-CB6FF80CF7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0029-48F1-B6AE-CB6FF80CF7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46.17</c:v>
                </c:pt>
                <c:pt idx="1">
                  <c:v>47.65</c:v>
                </c:pt>
                <c:pt idx="2">
                  <c:v>49.18</c:v>
                </c:pt>
                <c:pt idx="3">
                  <c:v>50.63</c:v>
                </c:pt>
                <c:pt idx="4">
                  <c:v>52.07</c:v>
                </c:pt>
              </c:numCache>
            </c:numRef>
          </c:val>
          <c:extLst>
            <c:ext xmlns:c16="http://schemas.microsoft.com/office/drawing/2014/chart" uri="{C3380CC4-5D6E-409C-BE32-E72D297353CC}">
              <c16:uniqueId val="{00000000-3E8D-4F5C-B975-5605E5A715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3E8D-4F5C-B975-5605E5A715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10.66</c:v>
                </c:pt>
                <c:pt idx="1">
                  <c:v>10.48</c:v>
                </c:pt>
                <c:pt idx="2">
                  <c:v>11.63</c:v>
                </c:pt>
                <c:pt idx="3">
                  <c:v>11.59</c:v>
                </c:pt>
                <c:pt idx="4">
                  <c:v>13.12</c:v>
                </c:pt>
              </c:numCache>
            </c:numRef>
          </c:val>
          <c:extLst>
            <c:ext xmlns:c16="http://schemas.microsoft.com/office/drawing/2014/chart" uri="{C3380CC4-5D6E-409C-BE32-E72D297353CC}">
              <c16:uniqueId val="{00000000-8FA4-4C6D-B1DF-786169BA49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8FA4-4C6D-B1DF-786169BA49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5F-4EBB-BA43-AE0F22FBE85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9A5F-4EBB-BA43-AE0F22FBE85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165.68</c:v>
                </c:pt>
                <c:pt idx="1">
                  <c:v>170.79</c:v>
                </c:pt>
                <c:pt idx="2">
                  <c:v>165.15</c:v>
                </c:pt>
                <c:pt idx="3">
                  <c:v>175.54</c:v>
                </c:pt>
                <c:pt idx="4">
                  <c:v>186.61</c:v>
                </c:pt>
              </c:numCache>
            </c:numRef>
          </c:val>
          <c:extLst>
            <c:ext xmlns:c16="http://schemas.microsoft.com/office/drawing/2014/chart" uri="{C3380CC4-5D6E-409C-BE32-E72D297353CC}">
              <c16:uniqueId val="{00000000-BD7E-4659-85BE-1749A4A371C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BD7E-4659-85BE-1749A4A371C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602.01</c:v>
                </c:pt>
                <c:pt idx="1">
                  <c:v>584.5</c:v>
                </c:pt>
                <c:pt idx="2">
                  <c:v>583.63</c:v>
                </c:pt>
                <c:pt idx="3">
                  <c:v>567.52</c:v>
                </c:pt>
                <c:pt idx="4">
                  <c:v>554.38</c:v>
                </c:pt>
              </c:numCache>
            </c:numRef>
          </c:val>
          <c:extLst>
            <c:ext xmlns:c16="http://schemas.microsoft.com/office/drawing/2014/chart" uri="{C3380CC4-5D6E-409C-BE32-E72D297353CC}">
              <c16:uniqueId val="{00000000-7DC9-4A79-A6CC-6F4EB05FB2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7DC9-4A79-A6CC-6F4EB05FB2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100.64</c:v>
                </c:pt>
                <c:pt idx="1">
                  <c:v>103.43</c:v>
                </c:pt>
                <c:pt idx="2">
                  <c:v>100.62</c:v>
                </c:pt>
                <c:pt idx="3">
                  <c:v>102.27</c:v>
                </c:pt>
                <c:pt idx="4">
                  <c:v>107.78</c:v>
                </c:pt>
              </c:numCache>
            </c:numRef>
          </c:val>
          <c:extLst>
            <c:ext xmlns:c16="http://schemas.microsoft.com/office/drawing/2014/chart" uri="{C3380CC4-5D6E-409C-BE32-E72D297353CC}">
              <c16:uniqueId val="{00000000-CAB7-4346-A57E-2E4EB2E4118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CAB7-4346-A57E-2E4EB2E4118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167.85</c:v>
                </c:pt>
                <c:pt idx="1">
                  <c:v>163.46</c:v>
                </c:pt>
                <c:pt idx="2">
                  <c:v>168.71</c:v>
                </c:pt>
                <c:pt idx="3">
                  <c:v>166.29</c:v>
                </c:pt>
                <c:pt idx="4">
                  <c:v>157.88</c:v>
                </c:pt>
              </c:numCache>
            </c:numRef>
          </c:val>
          <c:extLst>
            <c:ext xmlns:c16="http://schemas.microsoft.com/office/drawing/2014/chart" uri="{C3380CC4-5D6E-409C-BE32-E72D297353CC}">
              <c16:uniqueId val="{00000000-D170-48AF-AF46-0C5BDCDAC96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D170-48AF-AF46-0C5BDCDAC96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80" zoomScaleNormal="80" workbookViewId="0">
      <selection activeCell="AB36" sqref="AB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新潟県　阿賀野市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41372</v>
      </c>
      <c r="AM8" s="61"/>
      <c r="AN8" s="61"/>
      <c r="AO8" s="61"/>
      <c r="AP8" s="61"/>
      <c r="AQ8" s="61"/>
      <c r="AR8" s="61"/>
      <c r="AS8" s="61"/>
      <c r="AT8" s="52">
        <f>データ!$S$6</f>
        <v>192.74</v>
      </c>
      <c r="AU8" s="53"/>
      <c r="AV8" s="53"/>
      <c r="AW8" s="53"/>
      <c r="AX8" s="53"/>
      <c r="AY8" s="53"/>
      <c r="AZ8" s="53"/>
      <c r="BA8" s="53"/>
      <c r="BB8" s="54">
        <f>データ!$T$6</f>
        <v>214.65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58.23</v>
      </c>
      <c r="J10" s="53"/>
      <c r="K10" s="53"/>
      <c r="L10" s="53"/>
      <c r="M10" s="53"/>
      <c r="N10" s="53"/>
      <c r="O10" s="64"/>
      <c r="P10" s="54">
        <f>データ!$P$6</f>
        <v>99.31</v>
      </c>
      <c r="Q10" s="54"/>
      <c r="R10" s="54"/>
      <c r="S10" s="54"/>
      <c r="T10" s="54"/>
      <c r="U10" s="54"/>
      <c r="V10" s="54"/>
      <c r="W10" s="61">
        <f>データ!$Q$6</f>
        <v>3520</v>
      </c>
      <c r="X10" s="61"/>
      <c r="Y10" s="61"/>
      <c r="Z10" s="61"/>
      <c r="AA10" s="61"/>
      <c r="AB10" s="61"/>
      <c r="AC10" s="61"/>
      <c r="AD10" s="2"/>
      <c r="AE10" s="2"/>
      <c r="AF10" s="2"/>
      <c r="AG10" s="2"/>
      <c r="AH10" s="4"/>
      <c r="AI10" s="4"/>
      <c r="AJ10" s="4"/>
      <c r="AK10" s="4"/>
      <c r="AL10" s="61">
        <f>データ!$U$6</f>
        <v>45227</v>
      </c>
      <c r="AM10" s="61"/>
      <c r="AN10" s="61"/>
      <c r="AO10" s="61"/>
      <c r="AP10" s="61"/>
      <c r="AQ10" s="61"/>
      <c r="AR10" s="61"/>
      <c r="AS10" s="61"/>
      <c r="AT10" s="52">
        <f>データ!$V$6</f>
        <v>161.66</v>
      </c>
      <c r="AU10" s="53"/>
      <c r="AV10" s="53"/>
      <c r="AW10" s="53"/>
      <c r="AX10" s="53"/>
      <c r="AY10" s="53"/>
      <c r="AZ10" s="53"/>
      <c r="BA10" s="53"/>
      <c r="BB10" s="54">
        <f>データ!$W$6</f>
        <v>279.77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K/tdJg9t92l4YrYgHRjJL/ds7pFKsfiF7z9gpx1N2Amb41dXUrJwdVB/1VbKEelm99dQ1HXwex1hgJ8OFrzlGQ==" saltValue="li7WVAbJpjdr+oOlbuTMf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1811023622047245"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152234</v>
      </c>
      <c r="D6" s="34">
        <f t="shared" si="3"/>
        <v>46</v>
      </c>
      <c r="E6" s="34">
        <f t="shared" si="3"/>
        <v>1</v>
      </c>
      <c r="F6" s="34">
        <f t="shared" si="3"/>
        <v>0</v>
      </c>
      <c r="G6" s="34">
        <f t="shared" si="3"/>
        <v>1</v>
      </c>
      <c r="H6" s="34" t="str">
        <f t="shared" si="3"/>
        <v>新潟県　阿賀野市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58.23</v>
      </c>
      <c r="P6" s="35">
        <f t="shared" si="3"/>
        <v>99.31</v>
      </c>
      <c r="Q6" s="35">
        <f t="shared" si="3"/>
        <v>3520</v>
      </c>
      <c r="R6" s="35">
        <f t="shared" si="3"/>
        <v>41372</v>
      </c>
      <c r="S6" s="35">
        <f t="shared" si="3"/>
        <v>192.74</v>
      </c>
      <c r="T6" s="35">
        <f t="shared" si="3"/>
        <v>214.65</v>
      </c>
      <c r="U6" s="35">
        <f t="shared" si="3"/>
        <v>45227</v>
      </c>
      <c r="V6" s="35">
        <f t="shared" si="3"/>
        <v>161.66</v>
      </c>
      <c r="W6" s="35">
        <f t="shared" si="3"/>
        <v>279.77</v>
      </c>
      <c r="X6" s="36">
        <f>IF(X7="",NA(),X7)</f>
        <v>105.41</v>
      </c>
      <c r="Y6" s="36">
        <f t="shared" ref="Y6:AG6" si="4">IF(Y7="",NA(),Y7)</f>
        <v>107.93</v>
      </c>
      <c r="Z6" s="36">
        <f t="shared" si="4"/>
        <v>105.74</v>
      </c>
      <c r="AA6" s="36">
        <f t="shared" si="4"/>
        <v>107.16</v>
      </c>
      <c r="AB6" s="36">
        <f t="shared" si="4"/>
        <v>112.29</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165.68</v>
      </c>
      <c r="AU6" s="36">
        <f t="shared" ref="AU6:BC6" si="6">IF(AU7="",NA(),AU7)</f>
        <v>170.79</v>
      </c>
      <c r="AV6" s="36">
        <f t="shared" si="6"/>
        <v>165.15</v>
      </c>
      <c r="AW6" s="36">
        <f t="shared" si="6"/>
        <v>175.54</v>
      </c>
      <c r="AX6" s="36">
        <f t="shared" si="6"/>
        <v>186.61</v>
      </c>
      <c r="AY6" s="36">
        <f t="shared" si="6"/>
        <v>377.63</v>
      </c>
      <c r="AZ6" s="36">
        <f t="shared" si="6"/>
        <v>357.34</v>
      </c>
      <c r="BA6" s="36">
        <f t="shared" si="6"/>
        <v>366.03</v>
      </c>
      <c r="BB6" s="36">
        <f t="shared" si="6"/>
        <v>365.18</v>
      </c>
      <c r="BC6" s="36">
        <f t="shared" si="6"/>
        <v>327.77</v>
      </c>
      <c r="BD6" s="35" t="str">
        <f>IF(BD7="","",IF(BD7="-","【-】","【"&amp;SUBSTITUTE(TEXT(BD7,"#,##0.00"),"-","△")&amp;"】"))</f>
        <v>【260.31】</v>
      </c>
      <c r="BE6" s="36">
        <f>IF(BE7="",NA(),BE7)</f>
        <v>602.01</v>
      </c>
      <c r="BF6" s="36">
        <f t="shared" ref="BF6:BN6" si="7">IF(BF7="",NA(),BF7)</f>
        <v>584.5</v>
      </c>
      <c r="BG6" s="36">
        <f t="shared" si="7"/>
        <v>583.63</v>
      </c>
      <c r="BH6" s="36">
        <f t="shared" si="7"/>
        <v>567.52</v>
      </c>
      <c r="BI6" s="36">
        <f t="shared" si="7"/>
        <v>554.38</v>
      </c>
      <c r="BJ6" s="36">
        <f t="shared" si="7"/>
        <v>364.71</v>
      </c>
      <c r="BK6" s="36">
        <f t="shared" si="7"/>
        <v>373.69</v>
      </c>
      <c r="BL6" s="36">
        <f t="shared" si="7"/>
        <v>370.12</v>
      </c>
      <c r="BM6" s="36">
        <f t="shared" si="7"/>
        <v>371.65</v>
      </c>
      <c r="BN6" s="36">
        <f t="shared" si="7"/>
        <v>397.1</v>
      </c>
      <c r="BO6" s="35" t="str">
        <f>IF(BO7="","",IF(BO7="-","【-】","【"&amp;SUBSTITUTE(TEXT(BO7,"#,##0.00"),"-","△")&amp;"】"))</f>
        <v>【275.67】</v>
      </c>
      <c r="BP6" s="36">
        <f>IF(BP7="",NA(),BP7)</f>
        <v>100.64</v>
      </c>
      <c r="BQ6" s="36">
        <f t="shared" ref="BQ6:BY6" si="8">IF(BQ7="",NA(),BQ7)</f>
        <v>103.43</v>
      </c>
      <c r="BR6" s="36">
        <f t="shared" si="8"/>
        <v>100.62</v>
      </c>
      <c r="BS6" s="36">
        <f t="shared" si="8"/>
        <v>102.27</v>
      </c>
      <c r="BT6" s="36">
        <f t="shared" si="8"/>
        <v>107.78</v>
      </c>
      <c r="BU6" s="36">
        <f t="shared" si="8"/>
        <v>100.65</v>
      </c>
      <c r="BV6" s="36">
        <f t="shared" si="8"/>
        <v>99.87</v>
      </c>
      <c r="BW6" s="36">
        <f t="shared" si="8"/>
        <v>100.42</v>
      </c>
      <c r="BX6" s="36">
        <f t="shared" si="8"/>
        <v>98.77</v>
      </c>
      <c r="BY6" s="36">
        <f t="shared" si="8"/>
        <v>95.79</v>
      </c>
      <c r="BZ6" s="35" t="str">
        <f>IF(BZ7="","",IF(BZ7="-","【-】","【"&amp;SUBSTITUTE(TEXT(BZ7,"#,##0.00"),"-","△")&amp;"】"))</f>
        <v>【100.05】</v>
      </c>
      <c r="CA6" s="36">
        <f>IF(CA7="",NA(),CA7)</f>
        <v>167.85</v>
      </c>
      <c r="CB6" s="36">
        <f t="shared" ref="CB6:CJ6" si="9">IF(CB7="",NA(),CB7)</f>
        <v>163.46</v>
      </c>
      <c r="CC6" s="36">
        <f t="shared" si="9"/>
        <v>168.71</v>
      </c>
      <c r="CD6" s="36">
        <f t="shared" si="9"/>
        <v>166.29</v>
      </c>
      <c r="CE6" s="36">
        <f t="shared" si="9"/>
        <v>157.88</v>
      </c>
      <c r="CF6" s="36">
        <f t="shared" si="9"/>
        <v>170.19</v>
      </c>
      <c r="CG6" s="36">
        <f t="shared" si="9"/>
        <v>171.81</v>
      </c>
      <c r="CH6" s="36">
        <f t="shared" si="9"/>
        <v>171.67</v>
      </c>
      <c r="CI6" s="36">
        <f t="shared" si="9"/>
        <v>173.67</v>
      </c>
      <c r="CJ6" s="36">
        <f t="shared" si="9"/>
        <v>171.13</v>
      </c>
      <c r="CK6" s="35" t="str">
        <f>IF(CK7="","",IF(CK7="-","【-】","【"&amp;SUBSTITUTE(TEXT(CK7,"#,##0.00"),"-","△")&amp;"】"))</f>
        <v>【166.40】</v>
      </c>
      <c r="CL6" s="36">
        <f>IF(CL7="",NA(),CL7)</f>
        <v>49.57</v>
      </c>
      <c r="CM6" s="36">
        <f t="shared" ref="CM6:CU6" si="10">IF(CM7="",NA(),CM7)</f>
        <v>48.88</v>
      </c>
      <c r="CN6" s="36">
        <f t="shared" si="10"/>
        <v>47.42</v>
      </c>
      <c r="CO6" s="36">
        <f t="shared" si="10"/>
        <v>47.49</v>
      </c>
      <c r="CP6" s="36">
        <f t="shared" si="10"/>
        <v>46.54</v>
      </c>
      <c r="CQ6" s="36">
        <f t="shared" si="10"/>
        <v>59.01</v>
      </c>
      <c r="CR6" s="36">
        <f t="shared" si="10"/>
        <v>60.03</v>
      </c>
      <c r="CS6" s="36">
        <f t="shared" si="10"/>
        <v>59.74</v>
      </c>
      <c r="CT6" s="36">
        <f t="shared" si="10"/>
        <v>59.67</v>
      </c>
      <c r="CU6" s="36">
        <f t="shared" si="10"/>
        <v>60.12</v>
      </c>
      <c r="CV6" s="35" t="str">
        <f>IF(CV7="","",IF(CV7="-","【-】","【"&amp;SUBSTITUTE(TEXT(CV7,"#,##0.00"),"-","△")&amp;"】"))</f>
        <v>【60.69】</v>
      </c>
      <c r="CW6" s="36">
        <f>IF(CW7="",NA(),CW7)</f>
        <v>84.26</v>
      </c>
      <c r="CX6" s="36">
        <f t="shared" ref="CX6:DF6" si="11">IF(CX7="",NA(),CX7)</f>
        <v>85.77</v>
      </c>
      <c r="CY6" s="36">
        <f t="shared" si="11"/>
        <v>85.79</v>
      </c>
      <c r="CZ6" s="36">
        <f t="shared" si="11"/>
        <v>84.8</v>
      </c>
      <c r="DA6" s="36">
        <f t="shared" si="11"/>
        <v>86.43</v>
      </c>
      <c r="DB6" s="36">
        <f t="shared" si="11"/>
        <v>85.37</v>
      </c>
      <c r="DC6" s="36">
        <f t="shared" si="11"/>
        <v>84.81</v>
      </c>
      <c r="DD6" s="36">
        <f t="shared" si="11"/>
        <v>84.8</v>
      </c>
      <c r="DE6" s="36">
        <f t="shared" si="11"/>
        <v>84.6</v>
      </c>
      <c r="DF6" s="36">
        <f t="shared" si="11"/>
        <v>84.24</v>
      </c>
      <c r="DG6" s="35" t="str">
        <f>IF(DG7="","",IF(DG7="-","【-】","【"&amp;SUBSTITUTE(TEXT(DG7,"#,##0.00"),"-","△")&amp;"】"))</f>
        <v>【89.82】</v>
      </c>
      <c r="DH6" s="36">
        <f>IF(DH7="",NA(),DH7)</f>
        <v>46.17</v>
      </c>
      <c r="DI6" s="36">
        <f t="shared" ref="DI6:DQ6" si="12">IF(DI7="",NA(),DI7)</f>
        <v>47.65</v>
      </c>
      <c r="DJ6" s="36">
        <f t="shared" si="12"/>
        <v>49.18</v>
      </c>
      <c r="DK6" s="36">
        <f t="shared" si="12"/>
        <v>50.63</v>
      </c>
      <c r="DL6" s="36">
        <f t="shared" si="12"/>
        <v>52.07</v>
      </c>
      <c r="DM6" s="36">
        <f t="shared" si="12"/>
        <v>46.9</v>
      </c>
      <c r="DN6" s="36">
        <f t="shared" si="12"/>
        <v>47.28</v>
      </c>
      <c r="DO6" s="36">
        <f t="shared" si="12"/>
        <v>47.66</v>
      </c>
      <c r="DP6" s="36">
        <f t="shared" si="12"/>
        <v>48.17</v>
      </c>
      <c r="DQ6" s="36">
        <f t="shared" si="12"/>
        <v>48.83</v>
      </c>
      <c r="DR6" s="35" t="str">
        <f>IF(DR7="","",IF(DR7="-","【-】","【"&amp;SUBSTITUTE(TEXT(DR7,"#,##0.00"),"-","△")&amp;"】"))</f>
        <v>【50.19】</v>
      </c>
      <c r="DS6" s="36">
        <f>IF(DS7="",NA(),DS7)</f>
        <v>10.66</v>
      </c>
      <c r="DT6" s="36">
        <f t="shared" ref="DT6:EB6" si="13">IF(DT7="",NA(),DT7)</f>
        <v>10.48</v>
      </c>
      <c r="DU6" s="36">
        <f t="shared" si="13"/>
        <v>11.63</v>
      </c>
      <c r="DV6" s="36">
        <f t="shared" si="13"/>
        <v>11.59</v>
      </c>
      <c r="DW6" s="36">
        <f t="shared" si="13"/>
        <v>13.12</v>
      </c>
      <c r="DX6" s="36">
        <f t="shared" si="13"/>
        <v>12.03</v>
      </c>
      <c r="DY6" s="36">
        <f t="shared" si="13"/>
        <v>12.19</v>
      </c>
      <c r="DZ6" s="36">
        <f t="shared" si="13"/>
        <v>15.1</v>
      </c>
      <c r="EA6" s="36">
        <f t="shared" si="13"/>
        <v>17.12</v>
      </c>
      <c r="EB6" s="36">
        <f t="shared" si="13"/>
        <v>18.18</v>
      </c>
      <c r="EC6" s="35" t="str">
        <f>IF(EC7="","",IF(EC7="-","【-】","【"&amp;SUBSTITUTE(TEXT(EC7,"#,##0.00"),"-","△")&amp;"】"))</f>
        <v>【20.63】</v>
      </c>
      <c r="ED6" s="36">
        <f>IF(ED7="",NA(),ED7)</f>
        <v>0.62</v>
      </c>
      <c r="EE6" s="36">
        <f t="shared" ref="EE6:EM6" si="14">IF(EE7="",NA(),EE7)</f>
        <v>0.48</v>
      </c>
      <c r="EF6" s="36">
        <f t="shared" si="14"/>
        <v>0.4</v>
      </c>
      <c r="EG6" s="36">
        <f t="shared" si="14"/>
        <v>0.57999999999999996</v>
      </c>
      <c r="EH6" s="36">
        <f t="shared" si="14"/>
        <v>0.63</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152234</v>
      </c>
      <c r="D7" s="38">
        <v>46</v>
      </c>
      <c r="E7" s="38">
        <v>1</v>
      </c>
      <c r="F7" s="38">
        <v>0</v>
      </c>
      <c r="G7" s="38">
        <v>1</v>
      </c>
      <c r="H7" s="38" t="s">
        <v>93</v>
      </c>
      <c r="I7" s="38" t="s">
        <v>94</v>
      </c>
      <c r="J7" s="38" t="s">
        <v>95</v>
      </c>
      <c r="K7" s="38" t="s">
        <v>96</v>
      </c>
      <c r="L7" s="38" t="s">
        <v>97</v>
      </c>
      <c r="M7" s="38" t="s">
        <v>98</v>
      </c>
      <c r="N7" s="39" t="s">
        <v>99</v>
      </c>
      <c r="O7" s="39">
        <v>58.23</v>
      </c>
      <c r="P7" s="39">
        <v>99.31</v>
      </c>
      <c r="Q7" s="39">
        <v>3520</v>
      </c>
      <c r="R7" s="39">
        <v>41372</v>
      </c>
      <c r="S7" s="39">
        <v>192.74</v>
      </c>
      <c r="T7" s="39">
        <v>214.65</v>
      </c>
      <c r="U7" s="39">
        <v>45227</v>
      </c>
      <c r="V7" s="39">
        <v>161.66</v>
      </c>
      <c r="W7" s="39">
        <v>279.77</v>
      </c>
      <c r="X7" s="39">
        <v>105.41</v>
      </c>
      <c r="Y7" s="39">
        <v>107.93</v>
      </c>
      <c r="Z7" s="39">
        <v>105.74</v>
      </c>
      <c r="AA7" s="39">
        <v>107.16</v>
      </c>
      <c r="AB7" s="39">
        <v>112.29</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165.68</v>
      </c>
      <c r="AU7" s="39">
        <v>170.79</v>
      </c>
      <c r="AV7" s="39">
        <v>165.15</v>
      </c>
      <c r="AW7" s="39">
        <v>175.54</v>
      </c>
      <c r="AX7" s="39">
        <v>186.61</v>
      </c>
      <c r="AY7" s="39">
        <v>377.63</v>
      </c>
      <c r="AZ7" s="39">
        <v>357.34</v>
      </c>
      <c r="BA7" s="39">
        <v>366.03</v>
      </c>
      <c r="BB7" s="39">
        <v>365.18</v>
      </c>
      <c r="BC7" s="39">
        <v>327.77</v>
      </c>
      <c r="BD7" s="39">
        <v>260.31</v>
      </c>
      <c r="BE7" s="39">
        <v>602.01</v>
      </c>
      <c r="BF7" s="39">
        <v>584.5</v>
      </c>
      <c r="BG7" s="39">
        <v>583.63</v>
      </c>
      <c r="BH7" s="39">
        <v>567.52</v>
      </c>
      <c r="BI7" s="39">
        <v>554.38</v>
      </c>
      <c r="BJ7" s="39">
        <v>364.71</v>
      </c>
      <c r="BK7" s="39">
        <v>373.69</v>
      </c>
      <c r="BL7" s="39">
        <v>370.12</v>
      </c>
      <c r="BM7" s="39">
        <v>371.65</v>
      </c>
      <c r="BN7" s="39">
        <v>397.1</v>
      </c>
      <c r="BO7" s="39">
        <v>275.67</v>
      </c>
      <c r="BP7" s="39">
        <v>100.64</v>
      </c>
      <c r="BQ7" s="39">
        <v>103.43</v>
      </c>
      <c r="BR7" s="39">
        <v>100.62</v>
      </c>
      <c r="BS7" s="39">
        <v>102.27</v>
      </c>
      <c r="BT7" s="39">
        <v>107.78</v>
      </c>
      <c r="BU7" s="39">
        <v>100.65</v>
      </c>
      <c r="BV7" s="39">
        <v>99.87</v>
      </c>
      <c r="BW7" s="39">
        <v>100.42</v>
      </c>
      <c r="BX7" s="39">
        <v>98.77</v>
      </c>
      <c r="BY7" s="39">
        <v>95.79</v>
      </c>
      <c r="BZ7" s="39">
        <v>100.05</v>
      </c>
      <c r="CA7" s="39">
        <v>167.85</v>
      </c>
      <c r="CB7" s="39">
        <v>163.46</v>
      </c>
      <c r="CC7" s="39">
        <v>168.71</v>
      </c>
      <c r="CD7" s="39">
        <v>166.29</v>
      </c>
      <c r="CE7" s="39">
        <v>157.88</v>
      </c>
      <c r="CF7" s="39">
        <v>170.19</v>
      </c>
      <c r="CG7" s="39">
        <v>171.81</v>
      </c>
      <c r="CH7" s="39">
        <v>171.67</v>
      </c>
      <c r="CI7" s="39">
        <v>173.67</v>
      </c>
      <c r="CJ7" s="39">
        <v>171.13</v>
      </c>
      <c r="CK7" s="39">
        <v>166.4</v>
      </c>
      <c r="CL7" s="39">
        <v>49.57</v>
      </c>
      <c r="CM7" s="39">
        <v>48.88</v>
      </c>
      <c r="CN7" s="39">
        <v>47.42</v>
      </c>
      <c r="CO7" s="39">
        <v>47.49</v>
      </c>
      <c r="CP7" s="39">
        <v>46.54</v>
      </c>
      <c r="CQ7" s="39">
        <v>59.01</v>
      </c>
      <c r="CR7" s="39">
        <v>60.03</v>
      </c>
      <c r="CS7" s="39">
        <v>59.74</v>
      </c>
      <c r="CT7" s="39">
        <v>59.67</v>
      </c>
      <c r="CU7" s="39">
        <v>60.12</v>
      </c>
      <c r="CV7" s="39">
        <v>60.69</v>
      </c>
      <c r="CW7" s="39">
        <v>84.26</v>
      </c>
      <c r="CX7" s="39">
        <v>85.77</v>
      </c>
      <c r="CY7" s="39">
        <v>85.79</v>
      </c>
      <c r="CZ7" s="39">
        <v>84.8</v>
      </c>
      <c r="DA7" s="39">
        <v>86.43</v>
      </c>
      <c r="DB7" s="39">
        <v>85.37</v>
      </c>
      <c r="DC7" s="39">
        <v>84.81</v>
      </c>
      <c r="DD7" s="39">
        <v>84.8</v>
      </c>
      <c r="DE7" s="39">
        <v>84.6</v>
      </c>
      <c r="DF7" s="39">
        <v>84.24</v>
      </c>
      <c r="DG7" s="39">
        <v>89.82</v>
      </c>
      <c r="DH7" s="39">
        <v>46.17</v>
      </c>
      <c r="DI7" s="39">
        <v>47.65</v>
      </c>
      <c r="DJ7" s="39">
        <v>49.18</v>
      </c>
      <c r="DK7" s="39">
        <v>50.63</v>
      </c>
      <c r="DL7" s="39">
        <v>52.07</v>
      </c>
      <c r="DM7" s="39">
        <v>46.9</v>
      </c>
      <c r="DN7" s="39">
        <v>47.28</v>
      </c>
      <c r="DO7" s="39">
        <v>47.66</v>
      </c>
      <c r="DP7" s="39">
        <v>48.17</v>
      </c>
      <c r="DQ7" s="39">
        <v>48.83</v>
      </c>
      <c r="DR7" s="39">
        <v>50.19</v>
      </c>
      <c r="DS7" s="39">
        <v>10.66</v>
      </c>
      <c r="DT7" s="39">
        <v>10.48</v>
      </c>
      <c r="DU7" s="39">
        <v>11.63</v>
      </c>
      <c r="DV7" s="39">
        <v>11.59</v>
      </c>
      <c r="DW7" s="39">
        <v>13.12</v>
      </c>
      <c r="DX7" s="39">
        <v>12.03</v>
      </c>
      <c r="DY7" s="39">
        <v>12.19</v>
      </c>
      <c r="DZ7" s="39">
        <v>15.1</v>
      </c>
      <c r="EA7" s="39">
        <v>17.12</v>
      </c>
      <c r="EB7" s="39">
        <v>18.18</v>
      </c>
      <c r="EC7" s="39">
        <v>20.63</v>
      </c>
      <c r="ED7" s="39">
        <v>0.62</v>
      </c>
      <c r="EE7" s="39">
        <v>0.48</v>
      </c>
      <c r="EF7" s="39">
        <v>0.4</v>
      </c>
      <c r="EG7" s="39">
        <v>0.57999999999999996</v>
      </c>
      <c r="EH7" s="39">
        <v>0.63</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ryo-sugahara</cp:lastModifiedBy>
  <cp:lastPrinted>2022-03-07T01:22:03Z</cp:lastPrinted>
  <dcterms:created xsi:type="dcterms:W3CDTF">2021-12-03T06:48:12Z</dcterms:created>
  <dcterms:modified xsi:type="dcterms:W3CDTF">2022-03-07T01:22:12Z</dcterms:modified>
  <cp:category/>
</cp:coreProperties>
</file>