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esuido\100_全体\05_調査・照会関係\10_庁内照会\◆_企画財政課依頼\11_公営企業に係る経営比較分析表\R5\20240116_ 【126（金）〆】公営企業に係る経営比較分析表（令和４年度）の分析等について\提出\"/>
    </mc:Choice>
  </mc:AlternateContent>
  <workbookProtection workbookAlgorithmName="SHA-512" workbookHashValue="1y1zlmExldtNttKtLbG1mCbzW6OaBIUeGXtWTgE67aMgCjqkvuOCFUjhhQavZu79lBL67vGs+NqHnaCpv8MK3w==" workbookSaltValue="xjkYHga54ZhfRXdsThfAv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H85" i="4"/>
  <c r="F85" i="4"/>
  <c r="E85" i="4"/>
  <c r="AD10" i="4"/>
  <c r="B10" i="4"/>
  <c r="BB8" i="4"/>
  <c r="AT8" i="4"/>
  <c r="W8" i="4"/>
  <c r="I8" i="4"/>
  <c r="B6" i="4"/>
</calcChain>
</file>

<file path=xl/sharedStrings.xml><?xml version="1.0" encoding="utf-8"?>
<sst xmlns="http://schemas.openxmlformats.org/spreadsheetml/2006/main" count="257" uniqueCount="117">
  <si>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</si>
  <si>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</si>
  <si>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</si>
  <si>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</si>
  <si>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</si>
  <si>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</si>
  <si>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</si>
  <si>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</si>
  <si>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</si>
  <si>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</si>
  <si>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</si>
  <si>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</si>
  <si>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</si>
  <si>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</si>
  <si>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</si>
  <si>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</si>
  <si>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</si>
  <si>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</si>
  <si>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</si>
  <si>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</si>
  <si>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</si>
  <si>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</si>
  <si>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</si>
  <si>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</si>
  <si>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</si>
  <si>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</si>
  <si>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</si>
  <si>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</si>
  <si>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</si>
  <si>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</si>
  <si>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</si>
  <si>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</si>
  <si>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</si>
  <si>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</si>
  <si>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</si>
  <si>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</si>
  <si>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</si>
  <si>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</si>
  <si>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</si>
  <si>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</si>
  <si>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</si>
  <si>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</si>
  <si>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</si>
  <si>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</si>
  <si>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</si>
  <si>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</si>
  <si>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</si>
  <si>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</si>
  <si>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</si>
  <si>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</si>
  <si>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</si>
  <si>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</si>
  <si>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</si>
  <si>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</si>
  <si>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</si>
  <si>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</si>
  <si>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</si>
  <si>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</si>
  <si>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</si>
  <si>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</si>
  <si>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</si>
  <si>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</si>
  <si>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</si>
  <si>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</si>
  <si>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</si>
  <si>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</si>
  <si>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</si>
  <si>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</si>
  <si>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</si>
  <si>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</si>
  <si>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</si>
  <si>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</si>
  <si>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</si>
  <si>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</si>
  <si>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</si>
  <si>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</si>
  <si>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</si>
  <si>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</si>
  <si>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</si>
  <si>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</si>
  <si>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</si>
  <si>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</si>
  <si>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</si>
  <si>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</si>
  <si>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</si>
  <si>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</si>
  <si>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</si>
  <si>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</si>
  <si>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</si>
  <si>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</si>
  <si>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</si>
  <si>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</si>
  <si>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</si>
  <si>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</si>
  <si>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</si>
  <si>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</si>
  <si>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　阿賀野市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</si>
  <si>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</si>
  <si>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</si>
  <si>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</si>
  <si>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</si>
  <si>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</si>
  <si>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</si>
  <si>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</si>
  <si>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</si>
  <si>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</si>
  <si>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</si>
  <si>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</si>
  <si>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</si>
  <si>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</si>
  <si>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</si>
  <si>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</si>
  <si>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</si>
  <si>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</si>
  <si>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現在、法定耐用年数を超えた管渠はなく、比較的老朽度合いは低くなっています。
　これまで継続事業として長寿命化事業を実施してきましたが、今後もストックマネジメント計画に基づき、老朽化に備えた計画的な施設更新を進めていきます。</t>
    <rPh sb="1" eb="3">
      <t>ゲンザイ</t>
    </rPh>
    <rPh sb="58" eb="60">
      <t>ジッシ</t>
    </rPh>
    <rPh sb="68" eb="70">
      <t>コンゴ</t>
    </rPh>
    <phoneticPr fontId="4"/>
  </si>
  <si>
    <t xml:space="preserve">　本市の下水道事業収入は一般会計からの繰入金の割合が高く、繰入金に頼った経営となっています。本来、事業経営の根幹をなすべき下水道使用料の増収を図るため、企業会計移行後のトレンドを見極め下水道使用料を見直し、経営の健全化を図る必要があります。
　現在、令和元年度から10年間を計画期間とする経営戦略を基本に、様々な課題を踏まえながら各種計画に基づく整備・改良事業を行い、下水道サービスを安定的に継続できるよう取り組んでいきます。
</t>
    <rPh sb="1" eb="3">
      <t>ホンシ</t>
    </rPh>
    <rPh sb="4" eb="7">
      <t>ゲスイドウ</t>
    </rPh>
    <rPh sb="7" eb="9">
      <t>ジギョウ</t>
    </rPh>
    <rPh sb="9" eb="11">
      <t>シュウニュウ</t>
    </rPh>
    <rPh sb="12" eb="14">
      <t>イッパン</t>
    </rPh>
    <rPh sb="14" eb="16">
      <t>カイケイ</t>
    </rPh>
    <rPh sb="19" eb="21">
      <t>クリイレ</t>
    </rPh>
    <rPh sb="21" eb="22">
      <t>キン</t>
    </rPh>
    <rPh sb="23" eb="25">
      <t>ワリアイ</t>
    </rPh>
    <rPh sb="26" eb="27">
      <t>タカ</t>
    </rPh>
    <rPh sb="29" eb="32">
      <t>クリイレキン</t>
    </rPh>
    <rPh sb="33" eb="34">
      <t>タヨ</t>
    </rPh>
    <rPh sb="36" eb="38">
      <t>ケイエイ</t>
    </rPh>
    <rPh sb="61" eb="64">
      <t>ゲスイドウ</t>
    </rPh>
    <rPh sb="76" eb="78">
      <t>キギョウ</t>
    </rPh>
    <rPh sb="78" eb="80">
      <t>カイケイ</t>
    </rPh>
    <rPh sb="80" eb="82">
      <t>イコウ</t>
    </rPh>
    <rPh sb="82" eb="83">
      <t>ゴ</t>
    </rPh>
    <rPh sb="89" eb="91">
      <t>ミキワ</t>
    </rPh>
    <rPh sb="122" eb="124">
      <t>ゲンザイ</t>
    </rPh>
    <rPh sb="128" eb="130">
      <t>ネンド</t>
    </rPh>
    <rPh sb="134" eb="136">
      <t>ネンカン</t>
    </rPh>
    <rPh sb="137" eb="139">
      <t>ケイカク</t>
    </rPh>
    <rPh sb="139" eb="141">
      <t>キカン</t>
    </rPh>
    <rPh sb="144" eb="146">
      <t>ケイエイ</t>
    </rPh>
    <rPh sb="146" eb="148">
      <t>センリャク</t>
    </rPh>
    <rPh sb="149" eb="151">
      <t>キホン</t>
    </rPh>
    <rPh sb="153" eb="155">
      <t>サマザマ</t>
    </rPh>
    <rPh sb="156" eb="158">
      <t>カダイ</t>
    </rPh>
    <rPh sb="159" eb="160">
      <t>フ</t>
    </rPh>
    <rPh sb="165" eb="167">
      <t>カクシュ</t>
    </rPh>
    <rPh sb="167" eb="169">
      <t>ケイカク</t>
    </rPh>
    <rPh sb="170" eb="171">
      <t>モト</t>
    </rPh>
    <rPh sb="173" eb="175">
      <t>セイビ</t>
    </rPh>
    <rPh sb="176" eb="178">
      <t>カイリョウ</t>
    </rPh>
    <rPh sb="178" eb="180">
      <t>ジギョウ</t>
    </rPh>
    <rPh sb="181" eb="182">
      <t>オコナ</t>
    </rPh>
    <rPh sb="184" eb="187">
      <t>ゲスイドウ</t>
    </rPh>
    <phoneticPr fontId="4"/>
  </si>
  <si>
    <r>
      <rPr>
        <sz val="11"/>
        <rFont val="ＭＳ ゴシック"/>
        <family val="3"/>
        <charset val="128"/>
      </rPr>
      <t>①経常収支比率
一般会計からの繰入金により比率は100%以上ですが、類似団体平均値を下回っています。</t>
    </r>
    <r>
      <rPr>
        <sz val="11"/>
        <color theme="1"/>
        <rFont val="ＭＳ ゴシック"/>
        <family val="3"/>
        <charset val="128"/>
      </rPr>
      <t xml:space="preserve">
②累積欠損金比率
純利益の計上により比率は減少しています。引き続き減少に努めます。
③流動比率
類似団体平均値より上回るものの、比率は100%を下回っています。
④企業債残高対事業規模比率
下水道整備を積極的に行ってきたため、類似団体平均値より大幅に高い比率となっています。
⑤⑥経費回収率及び汚水処理原価
県の流域下水道施設（新井郷川浄化センター）で処理しているため、汚水処理原価は類似団体平均値を下回っていますが、使用料単価の低さが影響し経費回収率は100%を下回っています。
⑦施設利用率
県の流域下水道施設（新井郷川浄化センター）で処理しているため、値はありません。
⑧水洗化率
類似団体平均値を下回っています。水洗化率を高めることが使用料収入の増加に直結することから、引き続き戸別訪問等による接続促進を進める必要があります。
</t>
    </r>
    <rPh sb="1" eb="3">
      <t>ケイジョウ</t>
    </rPh>
    <rPh sb="3" eb="5">
      <t>シュウシ</t>
    </rPh>
    <rPh sb="5" eb="7">
      <t>ヒリツ</t>
    </rPh>
    <rPh sb="8" eb="12">
      <t>イッパンカイケイ</t>
    </rPh>
    <rPh sb="15" eb="18">
      <t>クリイレキン</t>
    </rPh>
    <rPh sb="21" eb="23">
      <t>ヒリツ</t>
    </rPh>
    <rPh sb="28" eb="30">
      <t>イジョウ</t>
    </rPh>
    <rPh sb="34" eb="38">
      <t>ルイジダンタイ</t>
    </rPh>
    <rPh sb="38" eb="41">
      <t>ヘイキンチ</t>
    </rPh>
    <rPh sb="42" eb="44">
      <t>シタマワ</t>
    </rPh>
    <rPh sb="60" eb="63">
      <t>ジュンリエキ</t>
    </rPh>
    <rPh sb="64" eb="66">
      <t>ケイジョウ</t>
    </rPh>
    <rPh sb="69" eb="71">
      <t>ヒリツ</t>
    </rPh>
    <rPh sb="72" eb="74">
      <t>ゲンショウ</t>
    </rPh>
    <rPh sb="80" eb="81">
      <t>ヒ</t>
    </rPh>
    <rPh sb="82" eb="83">
      <t>ツヅ</t>
    </rPh>
    <rPh sb="84" eb="86">
      <t>ゲンショウ</t>
    </rPh>
    <rPh sb="87" eb="88">
      <t>ツト</t>
    </rPh>
    <rPh sb="94" eb="96">
      <t>リュウドウ</t>
    </rPh>
    <rPh sb="96" eb="98">
      <t>ヒリツ</t>
    </rPh>
    <rPh sb="99" eb="103">
      <t>ルイジダンタイ</t>
    </rPh>
    <rPh sb="103" eb="106">
      <t>ヘイキンチ</t>
    </rPh>
    <rPh sb="108" eb="110">
      <t>ウワマワ</t>
    </rPh>
    <rPh sb="115" eb="117">
      <t>ヒリツ</t>
    </rPh>
    <rPh sb="123" eb="125">
      <t>シタマワ</t>
    </rPh>
    <rPh sb="133" eb="135">
      <t>キギョウ</t>
    </rPh>
    <rPh sb="135" eb="136">
      <t>サイ</t>
    </rPh>
    <rPh sb="136" eb="138">
      <t>ザンダカ</t>
    </rPh>
    <rPh sb="138" eb="139">
      <t>タイ</t>
    </rPh>
    <rPh sb="139" eb="141">
      <t>ジギョウ</t>
    </rPh>
    <rPh sb="141" eb="143">
      <t>キボ</t>
    </rPh>
    <rPh sb="143" eb="145">
      <t>ヒリツ</t>
    </rPh>
    <rPh sb="146" eb="151">
      <t>ゲスイドウセイビ</t>
    </rPh>
    <rPh sb="152" eb="155">
      <t>セッキョクテキ</t>
    </rPh>
    <rPh sb="156" eb="157">
      <t>オコナ</t>
    </rPh>
    <rPh sb="164" eb="171">
      <t>ルイジダンタイヘイキンチ</t>
    </rPh>
    <rPh sb="173" eb="175">
      <t>オオハバ</t>
    </rPh>
    <rPh sb="176" eb="177">
      <t>タカ</t>
    </rPh>
    <rPh sb="178" eb="180">
      <t>ヒリツ</t>
    </rPh>
    <rPh sb="215" eb="219">
      <t>ニイゴウガワ</t>
    </rPh>
    <rPh sb="219" eb="221">
      <t>ジョウカ</t>
    </rPh>
    <rPh sb="227" eb="229">
      <t>ショリ</t>
    </rPh>
    <rPh sb="236" eb="238">
      <t>オスイ</t>
    </rPh>
    <rPh sb="238" eb="240">
      <t>ショリ</t>
    </rPh>
    <rPh sb="240" eb="242">
      <t>ゲンカ</t>
    </rPh>
    <rPh sb="243" eb="247">
      <t>ルイジダンタイ</t>
    </rPh>
    <rPh sb="251" eb="253">
      <t>シタマワ</t>
    </rPh>
    <rPh sb="260" eb="263">
      <t>シヨウリョウ</t>
    </rPh>
    <rPh sb="263" eb="265">
      <t>タンカ</t>
    </rPh>
    <rPh sb="266" eb="267">
      <t>ヒク</t>
    </rPh>
    <rPh sb="269" eb="271">
      <t>エイキョウ</t>
    </rPh>
    <rPh sb="272" eb="274">
      <t>ケイヒ</t>
    </rPh>
    <rPh sb="274" eb="276">
      <t>カイシュウ</t>
    </rPh>
    <rPh sb="276" eb="277">
      <t>リツ</t>
    </rPh>
    <rPh sb="283" eb="285">
      <t>シタマワ</t>
    </rPh>
    <rPh sb="293" eb="295">
      <t>シセツ</t>
    </rPh>
    <rPh sb="295" eb="297">
      <t>リヨウ</t>
    </rPh>
    <rPh sb="297" eb="298">
      <t>リツ</t>
    </rPh>
    <rPh sb="309" eb="313">
      <t>ニイゴウガワ</t>
    </rPh>
    <rPh sb="313" eb="315">
      <t>ジョウカ</t>
    </rPh>
    <rPh sb="321" eb="323">
      <t>ショリ</t>
    </rPh>
    <rPh sb="330" eb="331">
      <t>アタイ</t>
    </rPh>
    <rPh sb="340" eb="343">
      <t>スイセンカ</t>
    </rPh>
    <rPh sb="343" eb="344">
      <t>リツ</t>
    </rPh>
    <rPh sb="345" eb="349">
      <t>ルイジダンタイ</t>
    </rPh>
    <rPh sb="349" eb="352">
      <t>ヘイキンチ</t>
    </rPh>
    <rPh sb="353" eb="355">
      <t>シタマワ</t>
    </rPh>
    <rPh sb="361" eb="364">
      <t>スイセンカ</t>
    </rPh>
    <rPh sb="364" eb="365">
      <t>リツ</t>
    </rPh>
    <rPh sb="366" eb="367">
      <t>タカ</t>
    </rPh>
    <rPh sb="372" eb="375">
      <t>シヨウリョウ</t>
    </rPh>
    <rPh sb="375" eb="377">
      <t>シュウニュウ</t>
    </rPh>
    <rPh sb="378" eb="380">
      <t>ゾウカ</t>
    </rPh>
    <rPh sb="381" eb="383">
      <t>チョッケツ</t>
    </rPh>
    <rPh sb="390" eb="391">
      <t>ヒ</t>
    </rPh>
    <rPh sb="392" eb="393">
      <t>ツヅ</t>
    </rPh>
    <rPh sb="394" eb="396">
      <t>コベツ</t>
    </rPh>
    <rPh sb="396" eb="398">
      <t>ホウモン</t>
    </rPh>
    <rPh sb="398" eb="399">
      <t>トウ</t>
    </rPh>
    <rPh sb="402" eb="404">
      <t>セツゾク</t>
    </rPh>
    <rPh sb="404" eb="406">
      <t>ソクシン</t>
    </rPh>
    <rPh sb="407" eb="408">
      <t>スス</t>
    </rPh>
    <rPh sb="410" eb="41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</si>
</sst>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2-4F41-ADB9-01D87FF0C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82-4F41-ADB9-01D87FF0C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3-4572-8C5D-63461D0B5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53-4572-8C5D-63461D0B5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70.7</c:v>
                </c:pt>
                <c:pt idx="2">
                  <c:v>70.09</c:v>
                </c:pt>
                <c:pt idx="3">
                  <c:v>71.2</c:v>
                </c:pt>
                <c:pt idx="4">
                  <c:v>73.72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3-4F12-8EF3-6F9F51F7E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D3-4F12-8EF3-6F9F51F7E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94.98</c:v>
                </c:pt>
                <c:pt idx="2">
                  <c:v>98.79</c:v>
                </c:pt>
                <c:pt idx="3">
                  <c:v>93.22</c:v>
                </c:pt>
                <c:pt idx="4">
                  <c:v>103.78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3-4649-83CD-77D6AE6AB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102.73</c:v>
                </c:pt>
                <c:pt idx="2">
                  <c:v>105.78</c:v>
                </c:pt>
                <c:pt idx="3">
                  <c:v>106.09</c:v>
                </c:pt>
                <c:pt idx="4">
                  <c:v>106.44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3-4649-83CD-77D6AE6AB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2.4900000000000002</c:v>
                </c:pt>
                <c:pt idx="2">
                  <c:v>5.01</c:v>
                </c:pt>
                <c:pt idx="3">
                  <c:v>7.57</c:v>
                </c:pt>
                <c:pt idx="4">
                  <c:v>10.15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F-41B7-8A15-F041C82DD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24.68</c:v>
                </c:pt>
                <c:pt idx="2">
                  <c:v>21.36</c:v>
                </c:pt>
                <c:pt idx="3">
                  <c:v>22.79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AF-41B7-8A15-F041C82DD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B-4E2F-9162-D816E0D5A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8.6199999999999992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AB-4E2F-9162-D816E0D5A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19.399999999999999</c:v>
                </c:pt>
                <c:pt idx="2">
                  <c:v>22.62</c:v>
                </c:pt>
                <c:pt idx="3">
                  <c:v>48.26</c:v>
                </c:pt>
                <c:pt idx="4">
                  <c:v>32.869999999999997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5-4A03-A15F-DCD26957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94.97</c:v>
                </c:pt>
                <c:pt idx="2">
                  <c:v>63.96</c:v>
                </c:pt>
                <c:pt idx="3">
                  <c:v>69.42</c:v>
                </c:pt>
                <c:pt idx="4">
                  <c:v>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65-4A03-A15F-DCD26957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47.62</c:v>
                </c:pt>
                <c:pt idx="2">
                  <c:v>54.56</c:v>
                </c:pt>
                <c:pt idx="3">
                  <c:v>48.39</c:v>
                </c:pt>
                <c:pt idx="4">
                  <c:v>62.19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E-4E72-80B0-11325E2CF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47.72</c:v>
                </c:pt>
                <c:pt idx="2">
                  <c:v>44.24</c:v>
                </c:pt>
                <c:pt idx="3">
                  <c:v>43.07</c:v>
                </c:pt>
                <c:pt idx="4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3E-4E72-80B0-11325E2CF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4083.44</c:v>
                </c:pt>
                <c:pt idx="2">
                  <c:v>3944.16</c:v>
                </c:pt>
                <c:pt idx="3">
                  <c:v>3995.88</c:v>
                </c:pt>
                <c:pt idx="4">
                  <c:v>3787.49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D-45D1-B049-F4ABD7A40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3D-45D1-B049-F4ABD7A40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86.14</c:v>
                </c:pt>
                <c:pt idx="2">
                  <c:v>80.92</c:v>
                </c:pt>
                <c:pt idx="3">
                  <c:v>81.84</c:v>
                </c:pt>
                <c:pt idx="4">
                  <c:v>81.22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8-455E-AFA9-8612CD8E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8-455E-AFA9-8612CD8E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151.06</c:v>
                </c:pt>
                <c:pt idx="2">
                  <c:v>164.51</c:v>
                </c:pt>
                <c:pt idx="3">
                  <c:v>158.1</c:v>
                </c:pt>
                <c:pt idx="4">
                  <c:v>159.41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9-4CD3-9958-463B129B2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C9-4CD3-9958-463B129B2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新潟県　阿賀野市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特定環境保全公共下水道</v>
      </c>
      <c r="Q8" s="40"/>
      <c r="R8" s="40"/>
      <c r="S8" s="40"/>
      <c r="T8" s="40"/>
      <c r="U8" s="40"/>
      <c r="V8" s="40"/>
      <c r="W8" s="40" t="str">
        <f>データ!L6</f>
        <v>D2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40353</v>
      </c>
      <c r="AM8" s="42"/>
      <c r="AN8" s="42"/>
      <c r="AO8" s="42"/>
      <c r="AP8" s="42"/>
      <c r="AQ8" s="42"/>
      <c r="AR8" s="42"/>
      <c r="AS8" s="42"/>
      <c r="AT8" s="35">
        <f>データ!T6</f>
        <v>192.74</v>
      </c>
      <c r="AU8" s="35"/>
      <c r="AV8" s="35"/>
      <c r="AW8" s="35"/>
      <c r="AX8" s="35"/>
      <c r="AY8" s="35"/>
      <c r="AZ8" s="35"/>
      <c r="BA8" s="35"/>
      <c r="BB8" s="35">
        <f>データ!U6</f>
        <v>209.36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51.27</v>
      </c>
      <c r="J10" s="35"/>
      <c r="K10" s="35"/>
      <c r="L10" s="35"/>
      <c r="M10" s="35"/>
      <c r="N10" s="35"/>
      <c r="O10" s="35"/>
      <c r="P10" s="35">
        <f>データ!P6</f>
        <v>35.659999999999997</v>
      </c>
      <c r="Q10" s="35"/>
      <c r="R10" s="35"/>
      <c r="S10" s="35"/>
      <c r="T10" s="35"/>
      <c r="U10" s="35"/>
      <c r="V10" s="35"/>
      <c r="W10" s="35">
        <f>データ!Q6</f>
        <v>99.7</v>
      </c>
      <c r="X10" s="35"/>
      <c r="Y10" s="35"/>
      <c r="Z10" s="35"/>
      <c r="AA10" s="35"/>
      <c r="AB10" s="35"/>
      <c r="AC10" s="35"/>
      <c r="AD10" s="42">
        <f>データ!R6</f>
        <v>2640</v>
      </c>
      <c r="AE10" s="42"/>
      <c r="AF10" s="42"/>
      <c r="AG10" s="42"/>
      <c r="AH10" s="42"/>
      <c r="AI10" s="42"/>
      <c r="AJ10" s="42"/>
      <c r="AK10" s="2"/>
      <c r="AL10" s="42">
        <f>データ!V6</f>
        <v>14312</v>
      </c>
      <c r="AM10" s="42"/>
      <c r="AN10" s="42"/>
      <c r="AO10" s="42"/>
      <c r="AP10" s="42"/>
      <c r="AQ10" s="42"/>
      <c r="AR10" s="42"/>
      <c r="AS10" s="42"/>
      <c r="AT10" s="35">
        <f>データ!W6</f>
        <v>6.75</v>
      </c>
      <c r="AU10" s="35"/>
      <c r="AV10" s="35"/>
      <c r="AW10" s="35"/>
      <c r="AX10" s="35"/>
      <c r="AY10" s="35"/>
      <c r="AZ10" s="35"/>
      <c r="BA10" s="35"/>
      <c r="BB10" s="35">
        <f>データ!X6</f>
        <v>2120.3000000000002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116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114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115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Ekj/lhZKPb2FeQUiIZe/Z3I34CRI59tH61lDqqvVLKnPEVFRCNh8qFpPsJ6K+xk52palt9DDqqiJ3mfLLIY/bQ==" saltValue="L6cAQQOJ8lQE86+0XcyoQ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>
      <selection activeCell="G9" sqref="G9"/>
    </sheetView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152234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新潟県　阿賀野市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51.27</v>
      </c>
      <c r="P6" s="20">
        <f t="shared" si="3"/>
        <v>35.659999999999997</v>
      </c>
      <c r="Q6" s="20">
        <f t="shared" si="3"/>
        <v>99.7</v>
      </c>
      <c r="R6" s="20">
        <f t="shared" si="3"/>
        <v>2640</v>
      </c>
      <c r="S6" s="20">
        <f t="shared" si="3"/>
        <v>40353</v>
      </c>
      <c r="T6" s="20">
        <f t="shared" si="3"/>
        <v>192.74</v>
      </c>
      <c r="U6" s="20">
        <f t="shared" si="3"/>
        <v>209.36</v>
      </c>
      <c r="V6" s="20">
        <f t="shared" si="3"/>
        <v>14312</v>
      </c>
      <c r="W6" s="20">
        <f t="shared" si="3"/>
        <v>6.75</v>
      </c>
      <c r="X6" s="20">
        <f t="shared" si="3"/>
        <v>2120.3000000000002</v>
      </c>
      <c r="Y6" s="21" t="str">
        <f>IF(Y7="",NA(),Y7)</f>
        <v>-</v>
      </c>
      <c r="Z6" s="21">
        <f t="shared" ref="Z6:AH6" si="4">IF(Z7="",NA(),Z7)</f>
        <v>94.98</v>
      </c>
      <c r="AA6" s="21">
        <f t="shared" si="4"/>
        <v>98.79</v>
      </c>
      <c r="AB6" s="21">
        <f t="shared" si="4"/>
        <v>93.22</v>
      </c>
      <c r="AC6" s="21">
        <f t="shared" si="4"/>
        <v>103.78</v>
      </c>
      <c r="AD6" s="21" t="str">
        <f t="shared" si="4"/>
        <v>-</v>
      </c>
      <c r="AE6" s="21">
        <f t="shared" si="4"/>
        <v>102.73</v>
      </c>
      <c r="AF6" s="21">
        <f t="shared" si="4"/>
        <v>105.78</v>
      </c>
      <c r="AG6" s="21">
        <f t="shared" si="4"/>
        <v>106.09</v>
      </c>
      <c r="AH6" s="21">
        <f t="shared" si="4"/>
        <v>106.44</v>
      </c>
      <c r="AI6" s="20" t="str">
        <f>IF(AI7="","",IF(AI7="-","【-】","【"&amp;SUBSTITUTE(TEXT(AI7,"#,##0.00"),"-","△")&amp;"】"))</f>
        <v>【104.54】</v>
      </c>
      <c r="AJ6" s="21" t="str">
        <f>IF(AJ7="",NA(),AJ7)</f>
        <v>-</v>
      </c>
      <c r="AK6" s="21">
        <f t="shared" ref="AK6:AS6" si="5">IF(AK7="",NA(),AK7)</f>
        <v>19.399999999999999</v>
      </c>
      <c r="AL6" s="21">
        <f t="shared" si="5"/>
        <v>22.62</v>
      </c>
      <c r="AM6" s="21">
        <f t="shared" si="5"/>
        <v>48.26</v>
      </c>
      <c r="AN6" s="21">
        <f t="shared" si="5"/>
        <v>32.869999999999997</v>
      </c>
      <c r="AO6" s="21" t="str">
        <f t="shared" si="5"/>
        <v>-</v>
      </c>
      <c r="AP6" s="21">
        <f t="shared" si="5"/>
        <v>94.97</v>
      </c>
      <c r="AQ6" s="21">
        <f t="shared" si="5"/>
        <v>63.96</v>
      </c>
      <c r="AR6" s="21">
        <f t="shared" si="5"/>
        <v>69.42</v>
      </c>
      <c r="AS6" s="21">
        <f t="shared" si="5"/>
        <v>72.86</v>
      </c>
      <c r="AT6" s="20" t="str">
        <f>IF(AT7="","",IF(AT7="-","【-】","【"&amp;SUBSTITUTE(TEXT(AT7,"#,##0.00"),"-","△")&amp;"】"))</f>
        <v>【65.93】</v>
      </c>
      <c r="AU6" s="21" t="str">
        <f>IF(AU7="",NA(),AU7)</f>
        <v>-</v>
      </c>
      <c r="AV6" s="21">
        <f t="shared" ref="AV6:BD6" si="6">IF(AV7="",NA(),AV7)</f>
        <v>47.62</v>
      </c>
      <c r="AW6" s="21">
        <f t="shared" si="6"/>
        <v>54.56</v>
      </c>
      <c r="AX6" s="21">
        <f t="shared" si="6"/>
        <v>48.39</v>
      </c>
      <c r="AY6" s="21">
        <f t="shared" si="6"/>
        <v>62.19</v>
      </c>
      <c r="AZ6" s="21" t="str">
        <f t="shared" si="6"/>
        <v>-</v>
      </c>
      <c r="BA6" s="21">
        <f t="shared" si="6"/>
        <v>47.72</v>
      </c>
      <c r="BB6" s="21">
        <f t="shared" si="6"/>
        <v>44.24</v>
      </c>
      <c r="BC6" s="21">
        <f t="shared" si="6"/>
        <v>43.07</v>
      </c>
      <c r="BD6" s="21">
        <f t="shared" si="6"/>
        <v>45.42</v>
      </c>
      <c r="BE6" s="20" t="str">
        <f>IF(BE7="","",IF(BE7="-","【-】","【"&amp;SUBSTITUTE(TEXT(BE7,"#,##0.00"),"-","△")&amp;"】"))</f>
        <v>【44.25】</v>
      </c>
      <c r="BF6" s="21" t="str">
        <f>IF(BF7="",NA(),BF7)</f>
        <v>-</v>
      </c>
      <c r="BG6" s="21">
        <f t="shared" ref="BG6:BO6" si="7">IF(BG7="",NA(),BG7)</f>
        <v>4083.44</v>
      </c>
      <c r="BH6" s="21">
        <f t="shared" si="7"/>
        <v>3944.16</v>
      </c>
      <c r="BI6" s="21">
        <f t="shared" si="7"/>
        <v>3995.88</v>
      </c>
      <c r="BJ6" s="21">
        <f t="shared" si="7"/>
        <v>3787.49</v>
      </c>
      <c r="BK6" s="21" t="str">
        <f t="shared" si="7"/>
        <v>-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 t="str">
        <f>IF(BQ7="",NA(),BQ7)</f>
        <v>-</v>
      </c>
      <c r="BR6" s="21">
        <f t="shared" ref="BR6:BZ6" si="8">IF(BR7="",NA(),BR7)</f>
        <v>86.14</v>
      </c>
      <c r="BS6" s="21">
        <f t="shared" si="8"/>
        <v>80.92</v>
      </c>
      <c r="BT6" s="21">
        <f t="shared" si="8"/>
        <v>81.84</v>
      </c>
      <c r="BU6" s="21">
        <f t="shared" si="8"/>
        <v>81.22</v>
      </c>
      <c r="BV6" s="21" t="str">
        <f t="shared" si="8"/>
        <v>-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 t="str">
        <f>IF(CB7="",NA(),CB7)</f>
        <v>-</v>
      </c>
      <c r="CC6" s="21">
        <f t="shared" ref="CC6:CK6" si="9">IF(CC7="",NA(),CC7)</f>
        <v>151.06</v>
      </c>
      <c r="CD6" s="21">
        <f t="shared" si="9"/>
        <v>164.51</v>
      </c>
      <c r="CE6" s="21">
        <f t="shared" si="9"/>
        <v>158.1</v>
      </c>
      <c r="CF6" s="21">
        <f t="shared" si="9"/>
        <v>159.41</v>
      </c>
      <c r="CG6" s="21" t="str">
        <f t="shared" si="9"/>
        <v>-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 t="str">
        <f>IF(CX7="",NA(),CX7)</f>
        <v>-</v>
      </c>
      <c r="CY6" s="21">
        <f t="shared" ref="CY6:DG6" si="11">IF(CY7="",NA(),CY7)</f>
        <v>70.7</v>
      </c>
      <c r="CZ6" s="21">
        <f t="shared" si="11"/>
        <v>70.09</v>
      </c>
      <c r="DA6" s="21">
        <f t="shared" si="11"/>
        <v>71.2</v>
      </c>
      <c r="DB6" s="21">
        <f t="shared" si="11"/>
        <v>73.72</v>
      </c>
      <c r="DC6" s="21" t="str">
        <f t="shared" si="11"/>
        <v>-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1" t="str">
        <f>IF(DI7="",NA(),DI7)</f>
        <v>-</v>
      </c>
      <c r="DJ6" s="21">
        <f t="shared" ref="DJ6:DR6" si="12">IF(DJ7="",NA(),DJ7)</f>
        <v>2.4900000000000002</v>
      </c>
      <c r="DK6" s="21">
        <f t="shared" si="12"/>
        <v>5.01</v>
      </c>
      <c r="DL6" s="21">
        <f t="shared" si="12"/>
        <v>7.57</v>
      </c>
      <c r="DM6" s="21">
        <f t="shared" si="12"/>
        <v>10.15</v>
      </c>
      <c r="DN6" s="21" t="str">
        <f t="shared" si="12"/>
        <v>-</v>
      </c>
      <c r="DO6" s="21">
        <f t="shared" si="12"/>
        <v>24.68</v>
      </c>
      <c r="DP6" s="21">
        <f t="shared" si="12"/>
        <v>21.36</v>
      </c>
      <c r="DQ6" s="21">
        <f t="shared" si="12"/>
        <v>22.79</v>
      </c>
      <c r="DR6" s="21">
        <f t="shared" si="12"/>
        <v>24.8</v>
      </c>
      <c r="DS6" s="20" t="str">
        <f>IF(DS7="","",IF(DS7="-","【-】","【"&amp;SUBSTITUTE(TEXT(DS7,"#,##0.00"),"-","△")&amp;"】"))</f>
        <v>【28.00】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8.6199999999999992</v>
      </c>
      <c r="EA6" s="21">
        <f t="shared" si="13"/>
        <v>0.01</v>
      </c>
      <c r="EB6" s="21">
        <f t="shared" si="13"/>
        <v>0.01</v>
      </c>
      <c r="EC6" s="21">
        <f t="shared" si="13"/>
        <v>0.02</v>
      </c>
      <c r="ED6" s="20" t="str">
        <f>IF(ED7="","",IF(ED7="-","【-】","【"&amp;SUBSTITUTE(TEXT(ED7,"#,##0.00"),"-","△")&amp;"】"))</f>
        <v>【0.03】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15">
      <c r="A7" s="14"/>
      <c r="B7" s="23">
        <v>2022</v>
      </c>
      <c r="C7" s="23">
        <v>152234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51.27</v>
      </c>
      <c r="P7" s="24">
        <v>35.659999999999997</v>
      </c>
      <c r="Q7" s="24">
        <v>99.7</v>
      </c>
      <c r="R7" s="24">
        <v>2640</v>
      </c>
      <c r="S7" s="24">
        <v>40353</v>
      </c>
      <c r="T7" s="24">
        <v>192.74</v>
      </c>
      <c r="U7" s="24">
        <v>209.36</v>
      </c>
      <c r="V7" s="24">
        <v>14312</v>
      </c>
      <c r="W7" s="24">
        <v>6.75</v>
      </c>
      <c r="X7" s="24">
        <v>2120.3000000000002</v>
      </c>
      <c r="Y7" s="24" t="s">
        <v>102</v>
      </c>
      <c r="Z7" s="24">
        <v>94.98</v>
      </c>
      <c r="AA7" s="24">
        <v>98.79</v>
      </c>
      <c r="AB7" s="24">
        <v>93.22</v>
      </c>
      <c r="AC7" s="24">
        <v>103.78</v>
      </c>
      <c r="AD7" s="24" t="s">
        <v>102</v>
      </c>
      <c r="AE7" s="24">
        <v>102.73</v>
      </c>
      <c r="AF7" s="24">
        <v>105.78</v>
      </c>
      <c r="AG7" s="24">
        <v>106.09</v>
      </c>
      <c r="AH7" s="24">
        <v>106.44</v>
      </c>
      <c r="AI7" s="24">
        <v>104.54</v>
      </c>
      <c r="AJ7" s="24" t="s">
        <v>102</v>
      </c>
      <c r="AK7" s="24">
        <v>19.399999999999999</v>
      </c>
      <c r="AL7" s="24">
        <v>22.62</v>
      </c>
      <c r="AM7" s="24">
        <v>48.26</v>
      </c>
      <c r="AN7" s="24">
        <v>32.869999999999997</v>
      </c>
      <c r="AO7" s="24" t="s">
        <v>102</v>
      </c>
      <c r="AP7" s="24">
        <v>94.97</v>
      </c>
      <c r="AQ7" s="24">
        <v>63.96</v>
      </c>
      <c r="AR7" s="24">
        <v>69.42</v>
      </c>
      <c r="AS7" s="24">
        <v>72.86</v>
      </c>
      <c r="AT7" s="24">
        <v>65.930000000000007</v>
      </c>
      <c r="AU7" s="24" t="s">
        <v>102</v>
      </c>
      <c r="AV7" s="24">
        <v>47.62</v>
      </c>
      <c r="AW7" s="24">
        <v>54.56</v>
      </c>
      <c r="AX7" s="24">
        <v>48.39</v>
      </c>
      <c r="AY7" s="24">
        <v>62.19</v>
      </c>
      <c r="AZ7" s="24" t="s">
        <v>102</v>
      </c>
      <c r="BA7" s="24">
        <v>47.72</v>
      </c>
      <c r="BB7" s="24">
        <v>44.24</v>
      </c>
      <c r="BC7" s="24">
        <v>43.07</v>
      </c>
      <c r="BD7" s="24">
        <v>45.42</v>
      </c>
      <c r="BE7" s="24">
        <v>44.25</v>
      </c>
      <c r="BF7" s="24" t="s">
        <v>102</v>
      </c>
      <c r="BG7" s="24">
        <v>4083.44</v>
      </c>
      <c r="BH7" s="24">
        <v>3944.16</v>
      </c>
      <c r="BI7" s="24">
        <v>3995.88</v>
      </c>
      <c r="BJ7" s="24">
        <v>3787.49</v>
      </c>
      <c r="BK7" s="24" t="s">
        <v>102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 t="s">
        <v>102</v>
      </c>
      <c r="BR7" s="24">
        <v>86.14</v>
      </c>
      <c r="BS7" s="24">
        <v>80.92</v>
      </c>
      <c r="BT7" s="24">
        <v>81.84</v>
      </c>
      <c r="BU7" s="24">
        <v>81.22</v>
      </c>
      <c r="BV7" s="24" t="s">
        <v>102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 t="s">
        <v>102</v>
      </c>
      <c r="CC7" s="24">
        <v>151.06</v>
      </c>
      <c r="CD7" s="24">
        <v>164.51</v>
      </c>
      <c r="CE7" s="24">
        <v>158.1</v>
      </c>
      <c r="CF7" s="24">
        <v>159.41</v>
      </c>
      <c r="CG7" s="24" t="s">
        <v>102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 t="s">
        <v>102</v>
      </c>
      <c r="CY7" s="24">
        <v>70.7</v>
      </c>
      <c r="CZ7" s="24">
        <v>70.09</v>
      </c>
      <c r="DA7" s="24">
        <v>71.2</v>
      </c>
      <c r="DB7" s="24">
        <v>73.72</v>
      </c>
      <c r="DC7" s="24" t="s">
        <v>102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 t="s">
        <v>102</v>
      </c>
      <c r="DJ7" s="24">
        <v>2.4900000000000002</v>
      </c>
      <c r="DK7" s="24">
        <v>5.01</v>
      </c>
      <c r="DL7" s="24">
        <v>7.57</v>
      </c>
      <c r="DM7" s="24">
        <v>10.15</v>
      </c>
      <c r="DN7" s="24" t="s">
        <v>102</v>
      </c>
      <c r="DO7" s="24">
        <v>24.68</v>
      </c>
      <c r="DP7" s="24">
        <v>21.36</v>
      </c>
      <c r="DQ7" s="24">
        <v>22.79</v>
      </c>
      <c r="DR7" s="24">
        <v>24.8</v>
      </c>
      <c r="DS7" s="24">
        <v>28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8.6199999999999992</v>
      </c>
      <c r="EA7" s="24">
        <v>0.01</v>
      </c>
      <c r="EB7" s="24">
        <v>0.01</v>
      </c>
      <c r="EC7" s="24">
        <v>0.02</v>
      </c>
      <c r="ED7" s="24">
        <v>0.03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tomo-turumaki</cp:lastModifiedBy>
  <cp:lastPrinted>2024-01-23T01:11:22Z</cp:lastPrinted>
  <dcterms:created xsi:type="dcterms:W3CDTF">2023-12-12T00:55:09Z</dcterms:created>
  <dcterms:modified xsi:type="dcterms:W3CDTF">2024-01-23T01:14:14Z</dcterms:modified>
  <cp:category/>
</cp:coreProperties>
</file>