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D:\user\913159\Desktop\"/>
    </mc:Choice>
  </mc:AlternateContent>
  <xr:revisionPtr revIDLastSave="0" documentId="13_ncr:1_{73A38102-3725-48C3-BD96-0119A8807535}" xr6:coauthVersionLast="36" xr6:coauthVersionMax="36" xr10:uidLastSave="{00000000-0000-0000-0000-000000000000}"/>
  <workbookProtection workbookAlgorithmName="SHA-512" workbookHashValue="1y1zlmExldtNttKtLbG1mCbzW6OaBIUeGXtWTgE67aMgCjqkvuOCFUjhhQavZu79lBL67vGs+NqHnaCpv8MK3w==" workbookSaltValue="xjkYHga54ZhfRXdsThfAvQ==" workbookSpinCount="100000" lockStructure="1"/>
  <bookViews>
    <workbookView xWindow="0" yWindow="0" windowWidth="15360" windowHeight="764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G85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AL10" i="4" s="1"/>
  <c r="U6" i="5"/>
  <c r="T6" i="5"/>
  <c r="S6" i="5"/>
  <c r="AL8" i="4" s="1"/>
  <c r="R6" i="5"/>
  <c r="Q6" i="5"/>
  <c r="W10" i="4" s="1"/>
  <c r="P6" i="5"/>
  <c r="P10" i="4" s="1"/>
  <c r="O6" i="5"/>
  <c r="I10" i="4" s="1"/>
  <c r="N6" i="5"/>
  <c r="M6" i="5"/>
  <c r="AD8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H85" i="4"/>
  <c r="F85" i="4"/>
  <c r="E85" i="4"/>
  <c r="AD10" i="4"/>
  <c r="B10" i="4"/>
  <c r="BB8" i="4"/>
  <c r="AT8" i="4"/>
  <c r="W8" i="4"/>
  <c r="I8" i="4"/>
  <c r="B6" i="4"/>
</calcChain>
</file>

<file path=xl/sharedStrings.xml><?xml version="1.0" encoding="utf-8"?>
<sst xmlns="http://schemas.openxmlformats.org/spreadsheetml/2006/main" count="254" uniqueCount="114">
  <si>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</si>
  <si>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</si>
  <si>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</si>
  <si>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</si>
  <si>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</si>
  <si>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</si>
  <si>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</si>
  <si>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</si>
  <si>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</si>
  <si>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</si>
  <si>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</si>
  <si>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</si>
  <si>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</si>
  <si>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</si>
  <si>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</si>
  <si>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</si>
  <si>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</si>
  <si>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</si>
  <si>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</si>
  <si>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</si>
  <si>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</si>
  <si>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</si>
  <si>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</si>
  <si>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</si>
  <si>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</si>
  <si>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</si>
  <si>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</si>
  <si>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</si>
  <si>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</si>
  <si>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</si>
  <si>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</si>
  <si>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</si>
  <si>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</si>
  <si>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</si>
  <si>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</si>
  <si>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</si>
  <si>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</si>
  <si>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</si>
  <si>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</si>
  <si>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</si>
  <si>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</si>
  <si>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</si>
  <si>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</si>
  <si>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</si>
  <si>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</si>
  <si>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</si>
  <si>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</si>
  <si>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</si>
  <si>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</si>
  <si>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</si>
  <si>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</si>
  <si>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</si>
  <si>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</si>
  <si>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</si>
  <si>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</si>
  <si>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</si>
  <si>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</si>
  <si>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</si>
  <si>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</si>
  <si>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</si>
  <si>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</si>
  <si>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</si>
  <si>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</si>
  <si>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</si>
  <si>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</si>
  <si>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</si>
  <si>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</si>
  <si>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</si>
  <si>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</si>
  <si>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</si>
  <si>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</si>
  <si>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</si>
  <si>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</si>
  <si>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</si>
  <si>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</si>
  <si>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</si>
  <si>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</si>
  <si>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</si>
  <si>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</si>
  <si>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</si>
  <si>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</si>
  <si>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</si>
  <si>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</si>
  <si>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</si>
  <si>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</si>
  <si>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</si>
  <si>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</si>
  <si>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</si>
  <si>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</si>
  <si>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</si>
  <si>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</si>
  <si>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</si>
  <si>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</si>
  <si>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</si>
  <si>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</si>
  <si>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</si>
  <si>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新潟県　阿賀野市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</si>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</sst>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82-4F41-ADB9-01D87FF0C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0.36</c:v>
                </c:pt>
                <c:pt idx="2">
                  <c:v>0.39</c:v>
                </c:pt>
                <c:pt idx="3">
                  <c:v>0.1</c:v>
                </c:pt>
                <c:pt idx="4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82-4F41-ADB9-01D87FF0C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53-4572-8C5D-63461D0B5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42.47</c:v>
                </c:pt>
                <c:pt idx="2">
                  <c:v>42.4</c:v>
                </c:pt>
                <c:pt idx="3">
                  <c:v>42.28</c:v>
                </c:pt>
                <c:pt idx="4">
                  <c:v>41.06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53-4572-8C5D-63461D0B5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70.7</c:v>
                </c:pt>
                <c:pt idx="2">
                  <c:v>70.09</c:v>
                </c:pt>
                <c:pt idx="3">
                  <c:v>71.2</c:v>
                </c:pt>
                <c:pt idx="4">
                  <c:v>73.72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3-4F12-8EF3-6F9F51F7E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83.75</c:v>
                </c:pt>
                <c:pt idx="2">
                  <c:v>84.19</c:v>
                </c:pt>
                <c:pt idx="3">
                  <c:v>84.34</c:v>
                </c:pt>
                <c:pt idx="4">
                  <c:v>84.34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D3-4F12-8EF3-6F9F51F7E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94.98</c:v>
                </c:pt>
                <c:pt idx="2">
                  <c:v>98.79</c:v>
                </c:pt>
                <c:pt idx="3">
                  <c:v>93.22</c:v>
                </c:pt>
                <c:pt idx="4">
                  <c:v>103.78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E3-4649-83CD-77D6AE6AB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102.73</c:v>
                </c:pt>
                <c:pt idx="2">
                  <c:v>105.78</c:v>
                </c:pt>
                <c:pt idx="3">
                  <c:v>106.09</c:v>
                </c:pt>
                <c:pt idx="4">
                  <c:v>106.44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E3-4649-83CD-77D6AE6AB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2.4900000000000002</c:v>
                </c:pt>
                <c:pt idx="2">
                  <c:v>5.01</c:v>
                </c:pt>
                <c:pt idx="3">
                  <c:v>7.57</c:v>
                </c:pt>
                <c:pt idx="4">
                  <c:v>10.15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AF-41B7-8A15-F041C82DD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24.68</c:v>
                </c:pt>
                <c:pt idx="2">
                  <c:v>21.36</c:v>
                </c:pt>
                <c:pt idx="3">
                  <c:v>22.79</c:v>
                </c:pt>
                <c:pt idx="4">
                  <c:v>24.8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AF-41B7-8A15-F041C82DD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AB-4E2F-9162-D816E0D5A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8.6199999999999992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AB-4E2F-9162-D816E0D5A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19.399999999999999</c:v>
                </c:pt>
                <c:pt idx="2">
                  <c:v>22.62</c:v>
                </c:pt>
                <c:pt idx="3">
                  <c:v>48.26</c:v>
                </c:pt>
                <c:pt idx="4">
                  <c:v>32.869999999999997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65-4A03-A15F-DCD26957A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94.97</c:v>
                </c:pt>
                <c:pt idx="2">
                  <c:v>63.96</c:v>
                </c:pt>
                <c:pt idx="3">
                  <c:v>69.42</c:v>
                </c:pt>
                <c:pt idx="4">
                  <c:v>72.86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65-4A03-A15F-DCD26957A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47.62</c:v>
                </c:pt>
                <c:pt idx="2">
                  <c:v>54.56</c:v>
                </c:pt>
                <c:pt idx="3">
                  <c:v>48.39</c:v>
                </c:pt>
                <c:pt idx="4">
                  <c:v>62.19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3E-4E72-80B0-11325E2CF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47.72</c:v>
                </c:pt>
                <c:pt idx="2">
                  <c:v>44.24</c:v>
                </c:pt>
                <c:pt idx="3">
                  <c:v>43.07</c:v>
                </c:pt>
                <c:pt idx="4">
                  <c:v>45.42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3E-4E72-80B0-11325E2CF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4083.44</c:v>
                </c:pt>
                <c:pt idx="2">
                  <c:v>3944.16</c:v>
                </c:pt>
                <c:pt idx="3">
                  <c:v>3995.88</c:v>
                </c:pt>
                <c:pt idx="4">
                  <c:v>3787.49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3D-45D1-B049-F4ABD7A40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1206.79</c:v>
                </c:pt>
                <c:pt idx="2">
                  <c:v>1258.43</c:v>
                </c:pt>
                <c:pt idx="3">
                  <c:v>1163.75</c:v>
                </c:pt>
                <c:pt idx="4">
                  <c:v>1195.47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3D-45D1-B049-F4ABD7A40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86.14</c:v>
                </c:pt>
                <c:pt idx="2">
                  <c:v>80.92</c:v>
                </c:pt>
                <c:pt idx="3">
                  <c:v>81.84</c:v>
                </c:pt>
                <c:pt idx="4">
                  <c:v>81.22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78-455E-AFA9-8612CD8E6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71.84</c:v>
                </c:pt>
                <c:pt idx="2">
                  <c:v>73.36</c:v>
                </c:pt>
                <c:pt idx="3">
                  <c:v>72.599999999999994</c:v>
                </c:pt>
                <c:pt idx="4">
                  <c:v>69.430000000000007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78-455E-AFA9-8612CD8E6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151.06</c:v>
                </c:pt>
                <c:pt idx="2">
                  <c:v>164.51</c:v>
                </c:pt>
                <c:pt idx="3">
                  <c:v>158.1</c:v>
                </c:pt>
                <c:pt idx="4">
                  <c:v>159.41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C9-4CD3-9958-463B129B2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228.47</c:v>
                </c:pt>
                <c:pt idx="2">
                  <c:v>224.88</c:v>
                </c:pt>
                <c:pt idx="3">
                  <c:v>228.64</c:v>
                </c:pt>
                <c:pt idx="4">
                  <c:v>239.46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C9-4CD3-9958-463B129B2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【1,182.11】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【220.62】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16" zoomScaleNormal="100" workbookViewId="0">
      <selection activeCell="K36" sqref="K36"/>
    </sheetView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</row>
    <row r="3" spans="1:78" ht="9.75" customHeight="1" x14ac:dyDescent="0.2">
      <c r="A3" s="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</row>
    <row r="4" spans="1:78" ht="9.75" customHeight="1" x14ac:dyDescent="0.2">
      <c r="A4" s="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1" t="str">
        <f>データ!H6</f>
        <v>新潟県　阿賀野市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60" t="s">
        <v>1</v>
      </c>
      <c r="C7" s="60"/>
      <c r="D7" s="60"/>
      <c r="E7" s="60"/>
      <c r="F7" s="60"/>
      <c r="G7" s="60"/>
      <c r="H7" s="60"/>
      <c r="I7" s="60" t="s">
        <v>2</v>
      </c>
      <c r="J7" s="60"/>
      <c r="K7" s="60"/>
      <c r="L7" s="60"/>
      <c r="M7" s="60"/>
      <c r="N7" s="60"/>
      <c r="O7" s="60"/>
      <c r="P7" s="60" t="s">
        <v>3</v>
      </c>
      <c r="Q7" s="60"/>
      <c r="R7" s="60"/>
      <c r="S7" s="60"/>
      <c r="T7" s="60"/>
      <c r="U7" s="60"/>
      <c r="V7" s="60"/>
      <c r="W7" s="60" t="s">
        <v>4</v>
      </c>
      <c r="X7" s="60"/>
      <c r="Y7" s="60"/>
      <c r="Z7" s="60"/>
      <c r="AA7" s="60"/>
      <c r="AB7" s="60"/>
      <c r="AC7" s="60"/>
      <c r="AD7" s="60" t="s">
        <v>5</v>
      </c>
      <c r="AE7" s="60"/>
      <c r="AF7" s="60"/>
      <c r="AG7" s="60"/>
      <c r="AH7" s="60"/>
      <c r="AI7" s="60"/>
      <c r="AJ7" s="60"/>
      <c r="AK7" s="3"/>
      <c r="AL7" s="60" t="s">
        <v>6</v>
      </c>
      <c r="AM7" s="60"/>
      <c r="AN7" s="60"/>
      <c r="AO7" s="60"/>
      <c r="AP7" s="60"/>
      <c r="AQ7" s="60"/>
      <c r="AR7" s="60"/>
      <c r="AS7" s="60"/>
      <c r="AT7" s="60" t="s">
        <v>7</v>
      </c>
      <c r="AU7" s="60"/>
      <c r="AV7" s="60"/>
      <c r="AW7" s="60"/>
      <c r="AX7" s="60"/>
      <c r="AY7" s="60"/>
      <c r="AZ7" s="60"/>
      <c r="BA7" s="60"/>
      <c r="BB7" s="60" t="s">
        <v>8</v>
      </c>
      <c r="BC7" s="60"/>
      <c r="BD7" s="60"/>
      <c r="BE7" s="60"/>
      <c r="BF7" s="60"/>
      <c r="BG7" s="60"/>
      <c r="BH7" s="60"/>
      <c r="BI7" s="60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2">
      <c r="A8" s="2"/>
      <c r="B8" s="66" t="str">
        <f>データ!I6</f>
        <v>法適用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特定環境保全公共下水道</v>
      </c>
      <c r="Q8" s="66"/>
      <c r="R8" s="66"/>
      <c r="S8" s="66"/>
      <c r="T8" s="66"/>
      <c r="U8" s="66"/>
      <c r="V8" s="66"/>
      <c r="W8" s="66" t="str">
        <f>データ!L6</f>
        <v>D2</v>
      </c>
      <c r="X8" s="66"/>
      <c r="Y8" s="66"/>
      <c r="Z8" s="66"/>
      <c r="AA8" s="66"/>
      <c r="AB8" s="66"/>
      <c r="AC8" s="66"/>
      <c r="AD8" s="67" t="str">
        <f>データ!$M$6</f>
        <v>非設置</v>
      </c>
      <c r="AE8" s="67"/>
      <c r="AF8" s="67"/>
      <c r="AG8" s="67"/>
      <c r="AH8" s="67"/>
      <c r="AI8" s="67"/>
      <c r="AJ8" s="67"/>
      <c r="AK8" s="3"/>
      <c r="AL8" s="55">
        <f>データ!S6</f>
        <v>40353</v>
      </c>
      <c r="AM8" s="55"/>
      <c r="AN8" s="55"/>
      <c r="AO8" s="55"/>
      <c r="AP8" s="55"/>
      <c r="AQ8" s="55"/>
      <c r="AR8" s="55"/>
      <c r="AS8" s="55"/>
      <c r="AT8" s="54">
        <f>データ!T6</f>
        <v>192.74</v>
      </c>
      <c r="AU8" s="54"/>
      <c r="AV8" s="54"/>
      <c r="AW8" s="54"/>
      <c r="AX8" s="54"/>
      <c r="AY8" s="54"/>
      <c r="AZ8" s="54"/>
      <c r="BA8" s="54"/>
      <c r="BB8" s="54">
        <f>データ!U6</f>
        <v>209.36</v>
      </c>
      <c r="BC8" s="54"/>
      <c r="BD8" s="54"/>
      <c r="BE8" s="54"/>
      <c r="BF8" s="54"/>
      <c r="BG8" s="54"/>
      <c r="BH8" s="54"/>
      <c r="BI8" s="54"/>
      <c r="BJ8" s="3"/>
      <c r="BK8" s="3"/>
      <c r="BL8" s="68" t="s">
        <v>10</v>
      </c>
      <c r="BM8" s="69"/>
      <c r="BN8" s="58" t="s">
        <v>11</v>
      </c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9"/>
    </row>
    <row r="9" spans="1:78" ht="18.75" customHeight="1" x14ac:dyDescent="0.2">
      <c r="A9" s="2"/>
      <c r="B9" s="60" t="s">
        <v>12</v>
      </c>
      <c r="C9" s="60"/>
      <c r="D9" s="60"/>
      <c r="E9" s="60"/>
      <c r="F9" s="60"/>
      <c r="G9" s="60"/>
      <c r="H9" s="60"/>
      <c r="I9" s="60" t="s">
        <v>13</v>
      </c>
      <c r="J9" s="60"/>
      <c r="K9" s="60"/>
      <c r="L9" s="60"/>
      <c r="M9" s="60"/>
      <c r="N9" s="60"/>
      <c r="O9" s="60"/>
      <c r="P9" s="60" t="s">
        <v>14</v>
      </c>
      <c r="Q9" s="60"/>
      <c r="R9" s="60"/>
      <c r="S9" s="60"/>
      <c r="T9" s="60"/>
      <c r="U9" s="60"/>
      <c r="V9" s="60"/>
      <c r="W9" s="60" t="s">
        <v>15</v>
      </c>
      <c r="X9" s="60"/>
      <c r="Y9" s="60"/>
      <c r="Z9" s="60"/>
      <c r="AA9" s="60"/>
      <c r="AB9" s="60"/>
      <c r="AC9" s="60"/>
      <c r="AD9" s="60" t="s">
        <v>16</v>
      </c>
      <c r="AE9" s="60"/>
      <c r="AF9" s="60"/>
      <c r="AG9" s="60"/>
      <c r="AH9" s="60"/>
      <c r="AI9" s="60"/>
      <c r="AJ9" s="60"/>
      <c r="AK9" s="3"/>
      <c r="AL9" s="60" t="s">
        <v>17</v>
      </c>
      <c r="AM9" s="60"/>
      <c r="AN9" s="60"/>
      <c r="AO9" s="60"/>
      <c r="AP9" s="60"/>
      <c r="AQ9" s="60"/>
      <c r="AR9" s="60"/>
      <c r="AS9" s="60"/>
      <c r="AT9" s="60" t="s">
        <v>18</v>
      </c>
      <c r="AU9" s="60"/>
      <c r="AV9" s="60"/>
      <c r="AW9" s="60"/>
      <c r="AX9" s="60"/>
      <c r="AY9" s="60"/>
      <c r="AZ9" s="60"/>
      <c r="BA9" s="60"/>
      <c r="BB9" s="60" t="s">
        <v>19</v>
      </c>
      <c r="BC9" s="60"/>
      <c r="BD9" s="60"/>
      <c r="BE9" s="60"/>
      <c r="BF9" s="60"/>
      <c r="BG9" s="60"/>
      <c r="BH9" s="60"/>
      <c r="BI9" s="60"/>
      <c r="BJ9" s="3"/>
      <c r="BK9" s="3"/>
      <c r="BL9" s="61" t="s">
        <v>20</v>
      </c>
      <c r="BM9" s="62"/>
      <c r="BN9" s="52" t="s">
        <v>21</v>
      </c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3"/>
    </row>
    <row r="10" spans="1:78" ht="18.75" customHeight="1" x14ac:dyDescent="0.2">
      <c r="A10" s="2"/>
      <c r="B10" s="54" t="str">
        <f>データ!N6</f>
        <v>-</v>
      </c>
      <c r="C10" s="54"/>
      <c r="D10" s="54"/>
      <c r="E10" s="54"/>
      <c r="F10" s="54"/>
      <c r="G10" s="54"/>
      <c r="H10" s="54"/>
      <c r="I10" s="54">
        <f>データ!O6</f>
        <v>51.27</v>
      </c>
      <c r="J10" s="54"/>
      <c r="K10" s="54"/>
      <c r="L10" s="54"/>
      <c r="M10" s="54"/>
      <c r="N10" s="54"/>
      <c r="O10" s="54"/>
      <c r="P10" s="54">
        <f>データ!P6</f>
        <v>35.659999999999997</v>
      </c>
      <c r="Q10" s="54"/>
      <c r="R10" s="54"/>
      <c r="S10" s="54"/>
      <c r="T10" s="54"/>
      <c r="U10" s="54"/>
      <c r="V10" s="54"/>
      <c r="W10" s="54">
        <f>データ!Q6</f>
        <v>99.7</v>
      </c>
      <c r="X10" s="54"/>
      <c r="Y10" s="54"/>
      <c r="Z10" s="54"/>
      <c r="AA10" s="54"/>
      <c r="AB10" s="54"/>
      <c r="AC10" s="54"/>
      <c r="AD10" s="55">
        <f>データ!R6</f>
        <v>2640</v>
      </c>
      <c r="AE10" s="55"/>
      <c r="AF10" s="55"/>
      <c r="AG10" s="55"/>
      <c r="AH10" s="55"/>
      <c r="AI10" s="55"/>
      <c r="AJ10" s="55"/>
      <c r="AK10" s="2"/>
      <c r="AL10" s="55">
        <f>データ!V6</f>
        <v>14312</v>
      </c>
      <c r="AM10" s="55"/>
      <c r="AN10" s="55"/>
      <c r="AO10" s="55"/>
      <c r="AP10" s="55"/>
      <c r="AQ10" s="55"/>
      <c r="AR10" s="55"/>
      <c r="AS10" s="55"/>
      <c r="AT10" s="54">
        <f>データ!W6</f>
        <v>6.75</v>
      </c>
      <c r="AU10" s="54"/>
      <c r="AV10" s="54"/>
      <c r="AW10" s="54"/>
      <c r="AX10" s="54"/>
      <c r="AY10" s="54"/>
      <c r="AZ10" s="54"/>
      <c r="BA10" s="54"/>
      <c r="BB10" s="54">
        <f>データ!X6</f>
        <v>2120.3000000000002</v>
      </c>
      <c r="BC10" s="54"/>
      <c r="BD10" s="54"/>
      <c r="BE10" s="54"/>
      <c r="BF10" s="54"/>
      <c r="BG10" s="54"/>
      <c r="BH10" s="54"/>
      <c r="BI10" s="54"/>
      <c r="BJ10" s="2"/>
      <c r="BK10" s="2"/>
      <c r="BL10" s="56" t="s">
        <v>22</v>
      </c>
      <c r="BM10" s="57"/>
      <c r="BN10" s="45" t="s">
        <v>23</v>
      </c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7" t="s">
        <v>24</v>
      </c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78" ht="13.5" customHeight="1" x14ac:dyDescent="0.2">
      <c r="A14" s="2"/>
      <c r="B14" s="49" t="s">
        <v>25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1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2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2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2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2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2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2">
      <c r="B85" s="12"/>
      <c r="C85" s="12"/>
      <c r="D85" s="12"/>
      <c r="E85" s="12" t="str">
        <f>データ!AI6</f>
        <v>【104.54】</v>
      </c>
      <c r="F85" s="12" t="str">
        <f>データ!AT6</f>
        <v>【65.93】</v>
      </c>
      <c r="G85" s="12" t="str">
        <f>データ!BE6</f>
        <v>【44.25】</v>
      </c>
      <c r="H85" s="12" t="str">
        <f>データ!BP6</f>
        <v>【1,182.11】</v>
      </c>
      <c r="I85" s="12" t="str">
        <f>データ!CA6</f>
        <v>【73.78】</v>
      </c>
      <c r="J85" s="12" t="str">
        <f>データ!CL6</f>
        <v>【220.62】</v>
      </c>
      <c r="K85" s="12" t="str">
        <f>データ!CW6</f>
        <v>【42.22】</v>
      </c>
      <c r="L85" s="12" t="str">
        <f>データ!DH6</f>
        <v>【85.67】</v>
      </c>
      <c r="M85" s="12" t="str">
        <f>データ!DS6</f>
        <v>【28.00】</v>
      </c>
      <c r="N85" s="12" t="str">
        <f>データ!ED6</f>
        <v>【0.03】</v>
      </c>
      <c r="O85" s="12" t="str">
        <f>データ!EO6</f>
        <v>【0.13】</v>
      </c>
    </row>
  </sheetData>
  <sheetProtection algorithmName="SHA-512" hashValue="Ekj/lhZKPb2FeQUiIZe/Z3I34CRI59tH61lDqqvVLKnPEVFRCNh8qFpPsJ6K+xk52palt9DDqqiJ3mfLLIY/bQ==" saltValue="L6cAQQOJ8lQE86+0XcyoQA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>
      <selection activeCell="G9" sqref="G9"/>
    </sheetView>
  </sheetViews>
  <sheetFormatPr defaultRowHeight="13" x14ac:dyDescent="0.2"/>
  <cols>
    <col min="2" max="144" width="11.90625" customWidth="1"/>
  </cols>
  <sheetData>
    <row r="1" spans="1:148" x14ac:dyDescent="0.2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2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2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2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2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2">
      <c r="A6" s="14" t="s">
        <v>95</v>
      </c>
      <c r="B6" s="19">
        <f>B7</f>
        <v>2022</v>
      </c>
      <c r="C6" s="19">
        <f t="shared" ref="C6:X6" si="3">C7</f>
        <v>152234</v>
      </c>
      <c r="D6" s="19">
        <f t="shared" si="3"/>
        <v>46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新潟県　阿賀野市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D2</v>
      </c>
      <c r="M6" s="19" t="str">
        <f t="shared" si="3"/>
        <v>非設置</v>
      </c>
      <c r="N6" s="20" t="str">
        <f t="shared" si="3"/>
        <v>-</v>
      </c>
      <c r="O6" s="20">
        <f t="shared" si="3"/>
        <v>51.27</v>
      </c>
      <c r="P6" s="20">
        <f t="shared" si="3"/>
        <v>35.659999999999997</v>
      </c>
      <c r="Q6" s="20">
        <f t="shared" si="3"/>
        <v>99.7</v>
      </c>
      <c r="R6" s="20">
        <f t="shared" si="3"/>
        <v>2640</v>
      </c>
      <c r="S6" s="20">
        <f t="shared" si="3"/>
        <v>40353</v>
      </c>
      <c r="T6" s="20">
        <f t="shared" si="3"/>
        <v>192.74</v>
      </c>
      <c r="U6" s="20">
        <f t="shared" si="3"/>
        <v>209.36</v>
      </c>
      <c r="V6" s="20">
        <f t="shared" si="3"/>
        <v>14312</v>
      </c>
      <c r="W6" s="20">
        <f t="shared" si="3"/>
        <v>6.75</v>
      </c>
      <c r="X6" s="20">
        <f t="shared" si="3"/>
        <v>2120.3000000000002</v>
      </c>
      <c r="Y6" s="21" t="str">
        <f>IF(Y7="",NA(),Y7)</f>
        <v>-</v>
      </c>
      <c r="Z6" s="21">
        <f t="shared" ref="Z6:AH6" si="4">IF(Z7="",NA(),Z7)</f>
        <v>94.98</v>
      </c>
      <c r="AA6" s="21">
        <f t="shared" si="4"/>
        <v>98.79</v>
      </c>
      <c r="AB6" s="21">
        <f t="shared" si="4"/>
        <v>93.22</v>
      </c>
      <c r="AC6" s="21">
        <f t="shared" si="4"/>
        <v>103.78</v>
      </c>
      <c r="AD6" s="21" t="str">
        <f t="shared" si="4"/>
        <v>-</v>
      </c>
      <c r="AE6" s="21">
        <f t="shared" si="4"/>
        <v>102.73</v>
      </c>
      <c r="AF6" s="21">
        <f t="shared" si="4"/>
        <v>105.78</v>
      </c>
      <c r="AG6" s="21">
        <f t="shared" si="4"/>
        <v>106.09</v>
      </c>
      <c r="AH6" s="21">
        <f t="shared" si="4"/>
        <v>106.44</v>
      </c>
      <c r="AI6" s="20" t="str">
        <f>IF(AI7="","",IF(AI7="-","【-】","【"&amp;SUBSTITUTE(TEXT(AI7,"#,##0.00"),"-","△")&amp;"】"))</f>
        <v>【104.54】</v>
      </c>
      <c r="AJ6" s="21" t="str">
        <f>IF(AJ7="",NA(),AJ7)</f>
        <v>-</v>
      </c>
      <c r="AK6" s="21">
        <f t="shared" ref="AK6:AS6" si="5">IF(AK7="",NA(),AK7)</f>
        <v>19.399999999999999</v>
      </c>
      <c r="AL6" s="21">
        <f t="shared" si="5"/>
        <v>22.62</v>
      </c>
      <c r="AM6" s="21">
        <f t="shared" si="5"/>
        <v>48.26</v>
      </c>
      <c r="AN6" s="21">
        <f t="shared" si="5"/>
        <v>32.869999999999997</v>
      </c>
      <c r="AO6" s="21" t="str">
        <f t="shared" si="5"/>
        <v>-</v>
      </c>
      <c r="AP6" s="21">
        <f t="shared" si="5"/>
        <v>94.97</v>
      </c>
      <c r="AQ6" s="21">
        <f t="shared" si="5"/>
        <v>63.96</v>
      </c>
      <c r="AR6" s="21">
        <f t="shared" si="5"/>
        <v>69.42</v>
      </c>
      <c r="AS6" s="21">
        <f t="shared" si="5"/>
        <v>72.86</v>
      </c>
      <c r="AT6" s="20" t="str">
        <f>IF(AT7="","",IF(AT7="-","【-】","【"&amp;SUBSTITUTE(TEXT(AT7,"#,##0.00"),"-","△")&amp;"】"))</f>
        <v>【65.93】</v>
      </c>
      <c r="AU6" s="21" t="str">
        <f>IF(AU7="",NA(),AU7)</f>
        <v>-</v>
      </c>
      <c r="AV6" s="21">
        <f t="shared" ref="AV6:BD6" si="6">IF(AV7="",NA(),AV7)</f>
        <v>47.62</v>
      </c>
      <c r="AW6" s="21">
        <f t="shared" si="6"/>
        <v>54.56</v>
      </c>
      <c r="AX6" s="21">
        <f t="shared" si="6"/>
        <v>48.39</v>
      </c>
      <c r="AY6" s="21">
        <f t="shared" si="6"/>
        <v>62.19</v>
      </c>
      <c r="AZ6" s="21" t="str">
        <f t="shared" si="6"/>
        <v>-</v>
      </c>
      <c r="BA6" s="21">
        <f t="shared" si="6"/>
        <v>47.72</v>
      </c>
      <c r="BB6" s="21">
        <f t="shared" si="6"/>
        <v>44.24</v>
      </c>
      <c r="BC6" s="21">
        <f t="shared" si="6"/>
        <v>43.07</v>
      </c>
      <c r="BD6" s="21">
        <f t="shared" si="6"/>
        <v>45.42</v>
      </c>
      <c r="BE6" s="20" t="str">
        <f>IF(BE7="","",IF(BE7="-","【-】","【"&amp;SUBSTITUTE(TEXT(BE7,"#,##0.00"),"-","△")&amp;"】"))</f>
        <v>【44.25】</v>
      </c>
      <c r="BF6" s="21" t="str">
        <f>IF(BF7="",NA(),BF7)</f>
        <v>-</v>
      </c>
      <c r="BG6" s="21">
        <f t="shared" ref="BG6:BO6" si="7">IF(BG7="",NA(),BG7)</f>
        <v>4083.44</v>
      </c>
      <c r="BH6" s="21">
        <f t="shared" si="7"/>
        <v>3944.16</v>
      </c>
      <c r="BI6" s="21">
        <f t="shared" si="7"/>
        <v>3995.88</v>
      </c>
      <c r="BJ6" s="21">
        <f t="shared" si="7"/>
        <v>3787.49</v>
      </c>
      <c r="BK6" s="21" t="str">
        <f t="shared" si="7"/>
        <v>-</v>
      </c>
      <c r="BL6" s="21">
        <f t="shared" si="7"/>
        <v>1206.79</v>
      </c>
      <c r="BM6" s="21">
        <f t="shared" si="7"/>
        <v>1258.43</v>
      </c>
      <c r="BN6" s="21">
        <f t="shared" si="7"/>
        <v>1163.75</v>
      </c>
      <c r="BO6" s="21">
        <f t="shared" si="7"/>
        <v>1195.47</v>
      </c>
      <c r="BP6" s="20" t="str">
        <f>IF(BP7="","",IF(BP7="-","【-】","【"&amp;SUBSTITUTE(TEXT(BP7,"#,##0.00"),"-","△")&amp;"】"))</f>
        <v>【1,182.11】</v>
      </c>
      <c r="BQ6" s="21" t="str">
        <f>IF(BQ7="",NA(),BQ7)</f>
        <v>-</v>
      </c>
      <c r="BR6" s="21">
        <f t="shared" ref="BR6:BZ6" si="8">IF(BR7="",NA(),BR7)</f>
        <v>86.14</v>
      </c>
      <c r="BS6" s="21">
        <f t="shared" si="8"/>
        <v>80.92</v>
      </c>
      <c r="BT6" s="21">
        <f t="shared" si="8"/>
        <v>81.84</v>
      </c>
      <c r="BU6" s="21">
        <f t="shared" si="8"/>
        <v>81.22</v>
      </c>
      <c r="BV6" s="21" t="str">
        <f t="shared" si="8"/>
        <v>-</v>
      </c>
      <c r="BW6" s="21">
        <f t="shared" si="8"/>
        <v>71.84</v>
      </c>
      <c r="BX6" s="21">
        <f t="shared" si="8"/>
        <v>73.36</v>
      </c>
      <c r="BY6" s="21">
        <f t="shared" si="8"/>
        <v>72.599999999999994</v>
      </c>
      <c r="BZ6" s="21">
        <f t="shared" si="8"/>
        <v>69.430000000000007</v>
      </c>
      <c r="CA6" s="20" t="str">
        <f>IF(CA7="","",IF(CA7="-","【-】","【"&amp;SUBSTITUTE(TEXT(CA7,"#,##0.00"),"-","△")&amp;"】"))</f>
        <v>【73.78】</v>
      </c>
      <c r="CB6" s="21" t="str">
        <f>IF(CB7="",NA(),CB7)</f>
        <v>-</v>
      </c>
      <c r="CC6" s="21">
        <f t="shared" ref="CC6:CK6" si="9">IF(CC7="",NA(),CC7)</f>
        <v>151.06</v>
      </c>
      <c r="CD6" s="21">
        <f t="shared" si="9"/>
        <v>164.51</v>
      </c>
      <c r="CE6" s="21">
        <f t="shared" si="9"/>
        <v>158.1</v>
      </c>
      <c r="CF6" s="21">
        <f t="shared" si="9"/>
        <v>159.41</v>
      </c>
      <c r="CG6" s="21" t="str">
        <f t="shared" si="9"/>
        <v>-</v>
      </c>
      <c r="CH6" s="21">
        <f t="shared" si="9"/>
        <v>228.47</v>
      </c>
      <c r="CI6" s="21">
        <f t="shared" si="9"/>
        <v>224.88</v>
      </c>
      <c r="CJ6" s="21">
        <f t="shared" si="9"/>
        <v>228.64</v>
      </c>
      <c r="CK6" s="21">
        <f t="shared" si="9"/>
        <v>239.46</v>
      </c>
      <c r="CL6" s="20" t="str">
        <f>IF(CL7="","",IF(CL7="-","【-】","【"&amp;SUBSTITUTE(TEXT(CL7,"#,##0.00"),"-","△")&amp;"】"))</f>
        <v>【220.62】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 t="str">
        <f t="shared" si="10"/>
        <v>-</v>
      </c>
      <c r="CS6" s="21">
        <f t="shared" si="10"/>
        <v>42.47</v>
      </c>
      <c r="CT6" s="21">
        <f t="shared" si="10"/>
        <v>42.4</v>
      </c>
      <c r="CU6" s="21">
        <f t="shared" si="10"/>
        <v>42.28</v>
      </c>
      <c r="CV6" s="21">
        <f t="shared" si="10"/>
        <v>41.06</v>
      </c>
      <c r="CW6" s="20" t="str">
        <f>IF(CW7="","",IF(CW7="-","【-】","【"&amp;SUBSTITUTE(TEXT(CW7,"#,##0.00"),"-","△")&amp;"】"))</f>
        <v>【42.22】</v>
      </c>
      <c r="CX6" s="21" t="str">
        <f>IF(CX7="",NA(),CX7)</f>
        <v>-</v>
      </c>
      <c r="CY6" s="21">
        <f t="shared" ref="CY6:DG6" si="11">IF(CY7="",NA(),CY7)</f>
        <v>70.7</v>
      </c>
      <c r="CZ6" s="21">
        <f t="shared" si="11"/>
        <v>70.09</v>
      </c>
      <c r="DA6" s="21">
        <f t="shared" si="11"/>
        <v>71.2</v>
      </c>
      <c r="DB6" s="21">
        <f t="shared" si="11"/>
        <v>73.72</v>
      </c>
      <c r="DC6" s="21" t="str">
        <f t="shared" si="11"/>
        <v>-</v>
      </c>
      <c r="DD6" s="21">
        <f t="shared" si="11"/>
        <v>83.75</v>
      </c>
      <c r="DE6" s="21">
        <f t="shared" si="11"/>
        <v>84.19</v>
      </c>
      <c r="DF6" s="21">
        <f t="shared" si="11"/>
        <v>84.34</v>
      </c>
      <c r="DG6" s="21">
        <f t="shared" si="11"/>
        <v>84.34</v>
      </c>
      <c r="DH6" s="20" t="str">
        <f>IF(DH7="","",IF(DH7="-","【-】","【"&amp;SUBSTITUTE(TEXT(DH7,"#,##0.00"),"-","△")&amp;"】"))</f>
        <v>【85.67】</v>
      </c>
      <c r="DI6" s="21" t="str">
        <f>IF(DI7="",NA(),DI7)</f>
        <v>-</v>
      </c>
      <c r="DJ6" s="21">
        <f t="shared" ref="DJ6:DR6" si="12">IF(DJ7="",NA(),DJ7)</f>
        <v>2.4900000000000002</v>
      </c>
      <c r="DK6" s="21">
        <f t="shared" si="12"/>
        <v>5.01</v>
      </c>
      <c r="DL6" s="21">
        <f t="shared" si="12"/>
        <v>7.57</v>
      </c>
      <c r="DM6" s="21">
        <f t="shared" si="12"/>
        <v>10.15</v>
      </c>
      <c r="DN6" s="21" t="str">
        <f t="shared" si="12"/>
        <v>-</v>
      </c>
      <c r="DO6" s="21">
        <f t="shared" si="12"/>
        <v>24.68</v>
      </c>
      <c r="DP6" s="21">
        <f t="shared" si="12"/>
        <v>21.36</v>
      </c>
      <c r="DQ6" s="21">
        <f t="shared" si="12"/>
        <v>22.79</v>
      </c>
      <c r="DR6" s="21">
        <f t="shared" si="12"/>
        <v>24.8</v>
      </c>
      <c r="DS6" s="20" t="str">
        <f>IF(DS7="","",IF(DS7="-","【-】","【"&amp;SUBSTITUTE(TEXT(DS7,"#,##0.00"),"-","△")&amp;"】"))</f>
        <v>【28.00】</v>
      </c>
      <c r="DT6" s="21" t="str">
        <f>IF(DT7="",NA(),DT7)</f>
        <v>-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>
        <f t="shared" si="13"/>
        <v>8.6199999999999992</v>
      </c>
      <c r="EA6" s="21">
        <f t="shared" si="13"/>
        <v>0.01</v>
      </c>
      <c r="EB6" s="21">
        <f t="shared" si="13"/>
        <v>0.01</v>
      </c>
      <c r="EC6" s="21">
        <f t="shared" si="13"/>
        <v>0.02</v>
      </c>
      <c r="ED6" s="20" t="str">
        <f>IF(ED7="","",IF(ED7="-","【-】","【"&amp;SUBSTITUTE(TEXT(ED7,"#,##0.00"),"-","△")&amp;"】"))</f>
        <v>【0.03】</v>
      </c>
      <c r="EE6" s="21" t="str">
        <f>IF(EE7="",NA(),EE7)</f>
        <v>-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>
        <f t="shared" si="14"/>
        <v>0.36</v>
      </c>
      <c r="EL6" s="21">
        <f t="shared" si="14"/>
        <v>0.39</v>
      </c>
      <c r="EM6" s="21">
        <f t="shared" si="14"/>
        <v>0.1</v>
      </c>
      <c r="EN6" s="21">
        <f t="shared" si="14"/>
        <v>0.08</v>
      </c>
      <c r="EO6" s="20" t="str">
        <f>IF(EO7="","",IF(EO7="-","【-】","【"&amp;SUBSTITUTE(TEXT(EO7,"#,##0.00"),"-","△")&amp;"】"))</f>
        <v>【0.13】</v>
      </c>
    </row>
    <row r="7" spans="1:148" s="22" customFormat="1" x14ac:dyDescent="0.2">
      <c r="A7" s="14"/>
      <c r="B7" s="23">
        <v>2022</v>
      </c>
      <c r="C7" s="23">
        <v>152234</v>
      </c>
      <c r="D7" s="23">
        <v>46</v>
      </c>
      <c r="E7" s="23">
        <v>17</v>
      </c>
      <c r="F7" s="23">
        <v>4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51.27</v>
      </c>
      <c r="P7" s="24">
        <v>35.659999999999997</v>
      </c>
      <c r="Q7" s="24">
        <v>99.7</v>
      </c>
      <c r="R7" s="24">
        <v>2640</v>
      </c>
      <c r="S7" s="24">
        <v>40353</v>
      </c>
      <c r="T7" s="24">
        <v>192.74</v>
      </c>
      <c r="U7" s="24">
        <v>209.36</v>
      </c>
      <c r="V7" s="24">
        <v>14312</v>
      </c>
      <c r="W7" s="24">
        <v>6.75</v>
      </c>
      <c r="X7" s="24">
        <v>2120.3000000000002</v>
      </c>
      <c r="Y7" s="24" t="s">
        <v>102</v>
      </c>
      <c r="Z7" s="24">
        <v>94.98</v>
      </c>
      <c r="AA7" s="24">
        <v>98.79</v>
      </c>
      <c r="AB7" s="24">
        <v>93.22</v>
      </c>
      <c r="AC7" s="24">
        <v>103.78</v>
      </c>
      <c r="AD7" s="24" t="s">
        <v>102</v>
      </c>
      <c r="AE7" s="24">
        <v>102.73</v>
      </c>
      <c r="AF7" s="24">
        <v>105.78</v>
      </c>
      <c r="AG7" s="24">
        <v>106.09</v>
      </c>
      <c r="AH7" s="24">
        <v>106.44</v>
      </c>
      <c r="AI7" s="24">
        <v>104.54</v>
      </c>
      <c r="AJ7" s="24" t="s">
        <v>102</v>
      </c>
      <c r="AK7" s="24">
        <v>19.399999999999999</v>
      </c>
      <c r="AL7" s="24">
        <v>22.62</v>
      </c>
      <c r="AM7" s="24">
        <v>48.26</v>
      </c>
      <c r="AN7" s="24">
        <v>32.869999999999997</v>
      </c>
      <c r="AO7" s="24" t="s">
        <v>102</v>
      </c>
      <c r="AP7" s="24">
        <v>94.97</v>
      </c>
      <c r="AQ7" s="24">
        <v>63.96</v>
      </c>
      <c r="AR7" s="24">
        <v>69.42</v>
      </c>
      <c r="AS7" s="24">
        <v>72.86</v>
      </c>
      <c r="AT7" s="24">
        <v>65.930000000000007</v>
      </c>
      <c r="AU7" s="24" t="s">
        <v>102</v>
      </c>
      <c r="AV7" s="24">
        <v>47.62</v>
      </c>
      <c r="AW7" s="24">
        <v>54.56</v>
      </c>
      <c r="AX7" s="24">
        <v>48.39</v>
      </c>
      <c r="AY7" s="24">
        <v>62.19</v>
      </c>
      <c r="AZ7" s="24" t="s">
        <v>102</v>
      </c>
      <c r="BA7" s="24">
        <v>47.72</v>
      </c>
      <c r="BB7" s="24">
        <v>44.24</v>
      </c>
      <c r="BC7" s="24">
        <v>43.07</v>
      </c>
      <c r="BD7" s="24">
        <v>45.42</v>
      </c>
      <c r="BE7" s="24">
        <v>44.25</v>
      </c>
      <c r="BF7" s="24" t="s">
        <v>102</v>
      </c>
      <c r="BG7" s="24">
        <v>4083.44</v>
      </c>
      <c r="BH7" s="24">
        <v>3944.16</v>
      </c>
      <c r="BI7" s="24">
        <v>3995.88</v>
      </c>
      <c r="BJ7" s="24">
        <v>3787.49</v>
      </c>
      <c r="BK7" s="24" t="s">
        <v>102</v>
      </c>
      <c r="BL7" s="24">
        <v>1206.79</v>
      </c>
      <c r="BM7" s="24">
        <v>1258.43</v>
      </c>
      <c r="BN7" s="24">
        <v>1163.75</v>
      </c>
      <c r="BO7" s="24">
        <v>1195.47</v>
      </c>
      <c r="BP7" s="24">
        <v>1182.1099999999999</v>
      </c>
      <c r="BQ7" s="24" t="s">
        <v>102</v>
      </c>
      <c r="BR7" s="24">
        <v>86.14</v>
      </c>
      <c r="BS7" s="24">
        <v>80.92</v>
      </c>
      <c r="BT7" s="24">
        <v>81.84</v>
      </c>
      <c r="BU7" s="24">
        <v>81.22</v>
      </c>
      <c r="BV7" s="24" t="s">
        <v>102</v>
      </c>
      <c r="BW7" s="24">
        <v>71.84</v>
      </c>
      <c r="BX7" s="24">
        <v>73.36</v>
      </c>
      <c r="BY7" s="24">
        <v>72.599999999999994</v>
      </c>
      <c r="BZ7" s="24">
        <v>69.430000000000007</v>
      </c>
      <c r="CA7" s="24">
        <v>73.78</v>
      </c>
      <c r="CB7" s="24" t="s">
        <v>102</v>
      </c>
      <c r="CC7" s="24">
        <v>151.06</v>
      </c>
      <c r="CD7" s="24">
        <v>164.51</v>
      </c>
      <c r="CE7" s="24">
        <v>158.1</v>
      </c>
      <c r="CF7" s="24">
        <v>159.41</v>
      </c>
      <c r="CG7" s="24" t="s">
        <v>102</v>
      </c>
      <c r="CH7" s="24">
        <v>228.47</v>
      </c>
      <c r="CI7" s="24">
        <v>224.88</v>
      </c>
      <c r="CJ7" s="24">
        <v>228.64</v>
      </c>
      <c r="CK7" s="24">
        <v>239.46</v>
      </c>
      <c r="CL7" s="24">
        <v>220.62</v>
      </c>
      <c r="CM7" s="24" t="s">
        <v>102</v>
      </c>
      <c r="CN7" s="24" t="s">
        <v>102</v>
      </c>
      <c r="CO7" s="24" t="s">
        <v>102</v>
      </c>
      <c r="CP7" s="24" t="s">
        <v>102</v>
      </c>
      <c r="CQ7" s="24" t="s">
        <v>102</v>
      </c>
      <c r="CR7" s="24" t="s">
        <v>102</v>
      </c>
      <c r="CS7" s="24">
        <v>42.47</v>
      </c>
      <c r="CT7" s="24">
        <v>42.4</v>
      </c>
      <c r="CU7" s="24">
        <v>42.28</v>
      </c>
      <c r="CV7" s="24">
        <v>41.06</v>
      </c>
      <c r="CW7" s="24">
        <v>42.22</v>
      </c>
      <c r="CX7" s="24" t="s">
        <v>102</v>
      </c>
      <c r="CY7" s="24">
        <v>70.7</v>
      </c>
      <c r="CZ7" s="24">
        <v>70.09</v>
      </c>
      <c r="DA7" s="24">
        <v>71.2</v>
      </c>
      <c r="DB7" s="24">
        <v>73.72</v>
      </c>
      <c r="DC7" s="24" t="s">
        <v>102</v>
      </c>
      <c r="DD7" s="24">
        <v>83.75</v>
      </c>
      <c r="DE7" s="24">
        <v>84.19</v>
      </c>
      <c r="DF7" s="24">
        <v>84.34</v>
      </c>
      <c r="DG7" s="24">
        <v>84.34</v>
      </c>
      <c r="DH7" s="24">
        <v>85.67</v>
      </c>
      <c r="DI7" s="24" t="s">
        <v>102</v>
      </c>
      <c r="DJ7" s="24">
        <v>2.4900000000000002</v>
      </c>
      <c r="DK7" s="24">
        <v>5.01</v>
      </c>
      <c r="DL7" s="24">
        <v>7.57</v>
      </c>
      <c r="DM7" s="24">
        <v>10.15</v>
      </c>
      <c r="DN7" s="24" t="s">
        <v>102</v>
      </c>
      <c r="DO7" s="24">
        <v>24.68</v>
      </c>
      <c r="DP7" s="24">
        <v>21.36</v>
      </c>
      <c r="DQ7" s="24">
        <v>22.79</v>
      </c>
      <c r="DR7" s="24">
        <v>24.8</v>
      </c>
      <c r="DS7" s="24">
        <v>28</v>
      </c>
      <c r="DT7" s="24" t="s">
        <v>102</v>
      </c>
      <c r="DU7" s="24">
        <v>0</v>
      </c>
      <c r="DV7" s="24">
        <v>0</v>
      </c>
      <c r="DW7" s="24">
        <v>0</v>
      </c>
      <c r="DX7" s="24">
        <v>0</v>
      </c>
      <c r="DY7" s="24" t="s">
        <v>102</v>
      </c>
      <c r="DZ7" s="24">
        <v>8.6199999999999992</v>
      </c>
      <c r="EA7" s="24">
        <v>0.01</v>
      </c>
      <c r="EB7" s="24">
        <v>0.01</v>
      </c>
      <c r="EC7" s="24">
        <v>0.02</v>
      </c>
      <c r="ED7" s="24">
        <v>0.03</v>
      </c>
      <c r="EE7" s="24" t="s">
        <v>102</v>
      </c>
      <c r="EF7" s="24">
        <v>0</v>
      </c>
      <c r="EG7" s="24">
        <v>0</v>
      </c>
      <c r="EH7" s="24">
        <v>0</v>
      </c>
      <c r="EI7" s="24">
        <v>0</v>
      </c>
      <c r="EJ7" s="24" t="s">
        <v>102</v>
      </c>
      <c r="EK7" s="24">
        <v>0.36</v>
      </c>
      <c r="EL7" s="24">
        <v>0.39</v>
      </c>
      <c r="EM7" s="24">
        <v>0.1</v>
      </c>
      <c r="EN7" s="24">
        <v>0.08</v>
      </c>
      <c r="EO7" s="24">
        <v>0.13</v>
      </c>
    </row>
    <row r="8" spans="1:148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2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2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2">
      <c r="B13" t="s">
        <v>110</v>
      </c>
      <c r="C13" t="s">
        <v>111</v>
      </c>
      <c r="D13" t="s">
        <v>112</v>
      </c>
      <c r="E13" t="s">
        <v>112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勝山　拓哉</cp:lastModifiedBy>
  <dcterms:created xsi:type="dcterms:W3CDTF">2023-12-12T00:55:09Z</dcterms:created>
  <dcterms:modified xsi:type="dcterms:W3CDTF">2023-12-25T01:05:20Z</dcterms:modified>
  <cp:category/>
</cp:coreProperties>
</file>