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gesuido\100_全体\05_調査・照会関係\10_庁内照会\◆_企画財政課依頼\11_公営企業に係る経営比較分析表\R7\最終（20260220）\"/>
    </mc:Choice>
  </mc:AlternateContent>
  <workbookProtection workbookAlgorithmName="SHA-512" workbookHashValue="kMU/GCKfbW3wFg64V5QgTTHpuKadcZCQ2SDSawotYoiZ7btknevj6u0HYNAxhYPJs0GTGegK6AZIQF5U00y+4A==" workbookSaltValue="89rl3VoHlL4rR6FDo99DfA==" workbookSpinCount="100000" lockStructure="1"/>
  <bookViews>
    <workbookView xWindow="28680" yWindow="3090" windowWidth="29040" windowHeight="1572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G85" i="4"/>
  <c r="AL10" i="4"/>
  <c r="AD10" i="4"/>
  <c r="B10" i="4"/>
  <c r="AD8" i="4"/>
  <c r="I8" i="4"/>
  <c r="B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<sst xmlns="http://schemas.openxmlformats.org/spreadsheetml/2006/main" count="231" uniqueCount="116">
  <si>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</si>
  <si>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</si>
  <si>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</si>
  <si>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</si>
  <si>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</si>
  <si>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</si>
  <si>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</si>
  <si>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</si>
  <si>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</si>
  <si>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</si>
  <si>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</si>
  <si>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</si>
  <si>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</si>
  <si>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</si>
  <si>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</si>
  <si>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</si>
  <si>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</si>
  <si>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</si>
  <si>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</si>
  <si>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</si>
  <si>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</si>
  <si>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</si>
  <si>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</si>
  <si>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</si>
  <si>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</si>
  <si>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</si>
  <si>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</si>
  <si>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</si>
  <si>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</si>
  <si>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</si>
  <si>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</si>
  <si>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</si>
  <si>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</si>
  <si>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</si>
  <si>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</si>
  <si>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</si>
  <si>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</si>
  <si>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</si>
  <si>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</si>
  <si>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</si>
  <si>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</si>
  <si>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</si>
  <si>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</si>
  <si>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</si>
  <si>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</si>
  <si>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</si>
  <si>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</si>
  <si>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</si>
  <si>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</si>
  <si>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</si>
  <si>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</si>
  <si>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</si>
  <si>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</si>
  <si>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</si>
  <si>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</si>
  <si>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</si>
  <si>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</si>
  <si>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</si>
  <si>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</si>
  <si>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</si>
  <si>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</si>
  <si>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</si>
  <si>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</si>
  <si>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</si>
  <si>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</si>
  <si>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</si>
  <si>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</si>
  <si>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</si>
  <si>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</si>
  <si>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</si>
  <si>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</si>
  <si>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</si>
  <si>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</si>
  <si>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</si>
  <si>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</si>
  <si>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</si>
  <si>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</si>
  <si>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</si>
  <si>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</si>
  <si>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</si>
  <si>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</si>
  <si>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</si>
  <si>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</si>
  <si>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</si>
  <si>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</si>
  <si>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</si>
  <si>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</si>
  <si>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</si>
  <si>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</si>
  <si>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</si>
  <si>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</si>
  <si>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</si>
  <si>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</si>
  <si>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</si>
  <si>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</si>
  <si>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</si>
  <si>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阿賀野市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</si>
  <si>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</si>
  <si>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</si>
  <si>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</si>
  <si>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</si>
  <si>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</si>
  <si>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</si>
  <si>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</si>
  <si>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</si>
  <si>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</si>
  <si>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</si>
  <si>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</si>
  <si>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</si>
  <si>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</si>
  <si>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</si>
  <si>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</si>
  <si>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</si>
  <si>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本市の下水道整備は、安田地区が平成4年に事業認可以降、順次施設整備を進めてきたことから法定耐用年数を超えた管渠はなく、比較的老朽度合いは低くなっています。
　これまで継続事業として長寿命化事業を実施してきましたが、今後もストックマネジメント計画に基づき、老朽化に備えた計画的な施設更新を進めていきます。</t>
    <rPh sb="1" eb="3">
      <t>ホンシ</t>
    </rPh>
    <rPh sb="4" eb="7">
      <t>ゲスイドウ</t>
    </rPh>
    <rPh sb="7" eb="9">
      <t>セイビ</t>
    </rPh>
    <rPh sb="16" eb="18">
      <t>ヘイセイ</t>
    </rPh>
    <rPh sb="19" eb="20">
      <t>ネン</t>
    </rPh>
    <phoneticPr fontId="4"/>
  </si>
  <si>
    <r>
      <rPr>
        <sz val="11"/>
        <rFont val="ＭＳ ゴシック"/>
        <family val="3"/>
        <charset val="128"/>
      </rPr>
      <t>①経常収支比率
一般会計からの繰入金により比率は100%以上ですが、類似団体平均値を下回っています。</t>
    </r>
    <r>
      <rPr>
        <sz val="11"/>
        <color theme="1"/>
        <rFont val="ＭＳ ゴシック"/>
        <family val="3"/>
        <charset val="128"/>
      </rPr>
      <t xml:space="preserve">
②累積欠損金比率
累積欠損金が無いため0%となっています。
③流動比率
比率は100%を下回り、類似団体平均値より下回っています。比率が低い理由として流動負債である企業債償還額の大きさが影響しています。
④企業債残高対事業規模比率
下水道整備を積極的に行ってきたため、類似団体平均値より大幅に高い比率となっています。
⑤⑥経費回収率及び汚水処理原価
公共下水道の排水の大半は県の流域下水道施設（新井郷川浄化センター）で処理しているため、汚水処理原価は類似団体平均値を下回っていますが、使用料単価の低さが影響し経費回収率は100%を下回っています。
⑦施設利用率
人口減少に伴う処理量の減少が影響しているものの、水洗化率を高め、効率的な運用を図る必要があります。
⑧水洗化率
類似団体平均値を下回っています。水洗化率を高めることが使用料収入の増加に直結することから、引き続き戸別訪問等による接続促進を進める必要があります。
</t>
    </r>
    <rPh sb="1" eb="3">
      <t>ケイジョウ</t>
    </rPh>
    <rPh sb="3" eb="5">
      <t>シュウシ</t>
    </rPh>
    <rPh sb="5" eb="7">
      <t>ヒリツ</t>
    </rPh>
    <rPh sb="8" eb="12">
      <t>イッパンカイケイ</t>
    </rPh>
    <rPh sb="15" eb="18">
      <t>クリイレキン</t>
    </rPh>
    <rPh sb="21" eb="23">
      <t>ヒリツ</t>
    </rPh>
    <rPh sb="28" eb="30">
      <t>イジョウ</t>
    </rPh>
    <rPh sb="34" eb="38">
      <t>ルイジダンタイ</t>
    </rPh>
    <rPh sb="38" eb="41">
      <t>ヘイキンチ</t>
    </rPh>
    <rPh sb="42" eb="44">
      <t>シタマワ</t>
    </rPh>
    <rPh sb="60" eb="65">
      <t>ルイセキケッソンキン</t>
    </rPh>
    <rPh sb="66" eb="67">
      <t>ナ</t>
    </rPh>
    <rPh sb="82" eb="84">
      <t>リュウドウ</t>
    </rPh>
    <rPh sb="84" eb="86">
      <t>ヒリツ</t>
    </rPh>
    <rPh sb="87" eb="89">
      <t>ヒリツ</t>
    </rPh>
    <rPh sb="95" eb="97">
      <t>シタマワ</t>
    </rPh>
    <rPh sb="99" eb="103">
      <t>ルイジダンタイ</t>
    </rPh>
    <rPh sb="103" eb="105">
      <t>ヘイキン</t>
    </rPh>
    <rPh sb="105" eb="106">
      <t>チ</t>
    </rPh>
    <rPh sb="108" eb="110">
      <t>シタマワ</t>
    </rPh>
    <rPh sb="116" eb="118">
      <t>ヒリツ</t>
    </rPh>
    <rPh sb="119" eb="120">
      <t>ヒク</t>
    </rPh>
    <rPh sb="121" eb="123">
      <t>リユウ</t>
    </rPh>
    <rPh sb="126" eb="130">
      <t>リュウドウフサイ</t>
    </rPh>
    <rPh sb="133" eb="136">
      <t>キギョウサイ</t>
    </rPh>
    <rPh sb="136" eb="139">
      <t>ショウカンガク</t>
    </rPh>
    <rPh sb="140" eb="141">
      <t>オオ</t>
    </rPh>
    <rPh sb="144" eb="146">
      <t>エイキョウ</t>
    </rPh>
    <rPh sb="154" eb="156">
      <t>キギョウ</t>
    </rPh>
    <rPh sb="156" eb="157">
      <t>サイ</t>
    </rPh>
    <rPh sb="157" eb="159">
      <t>ザンダカ</t>
    </rPh>
    <rPh sb="159" eb="160">
      <t>タイ</t>
    </rPh>
    <rPh sb="160" eb="162">
      <t>ジギョウ</t>
    </rPh>
    <rPh sb="162" eb="164">
      <t>キボ</t>
    </rPh>
    <rPh sb="164" eb="166">
      <t>ヒリツ</t>
    </rPh>
    <rPh sb="167" eb="172">
      <t>ゲスイドウセイビ</t>
    </rPh>
    <rPh sb="173" eb="176">
      <t>セッキョクテキ</t>
    </rPh>
    <rPh sb="177" eb="178">
      <t>オコナ</t>
    </rPh>
    <rPh sb="185" eb="192">
      <t>ルイジダンタイヘイキンチ</t>
    </rPh>
    <rPh sb="194" eb="196">
      <t>オオハバ</t>
    </rPh>
    <rPh sb="197" eb="198">
      <t>タカ</t>
    </rPh>
    <rPh sb="199" eb="201">
      <t>ヒリツ</t>
    </rPh>
    <rPh sb="232" eb="234">
      <t>ハイスイ</t>
    </rPh>
    <rPh sb="248" eb="252">
      <t>ニイゴウガワ</t>
    </rPh>
    <rPh sb="252" eb="254">
      <t>ジョウカ</t>
    </rPh>
    <rPh sb="260" eb="262">
      <t>ショリ</t>
    </rPh>
    <rPh sb="326" eb="328">
      <t>シセツ</t>
    </rPh>
    <rPh sb="328" eb="330">
      <t>リヨウ</t>
    </rPh>
    <rPh sb="330" eb="331">
      <t>リツ</t>
    </rPh>
    <rPh sb="332" eb="334">
      <t>ジンコウ</t>
    </rPh>
    <rPh sb="334" eb="336">
      <t>ゲンショウ</t>
    </rPh>
    <rPh sb="337" eb="338">
      <t>トモナ</t>
    </rPh>
    <rPh sb="339" eb="341">
      <t>ショリ</t>
    </rPh>
    <rPh sb="341" eb="342">
      <t>リョウ</t>
    </rPh>
    <rPh sb="343" eb="345">
      <t>ゲンショウ</t>
    </rPh>
    <rPh sb="346" eb="348">
      <t>エイキョウ</t>
    </rPh>
    <rPh sb="356" eb="359">
      <t>スイセンカ</t>
    </rPh>
    <rPh sb="359" eb="360">
      <t>リツ</t>
    </rPh>
    <rPh sb="361" eb="362">
      <t>タカ</t>
    </rPh>
    <rPh sb="364" eb="367">
      <t>コウリツテキ</t>
    </rPh>
    <rPh sb="368" eb="370">
      <t>ウンヨウ</t>
    </rPh>
    <rPh sb="371" eb="372">
      <t>ハカ</t>
    </rPh>
    <rPh sb="373" eb="375">
      <t>ヒツヨウ</t>
    </rPh>
    <rPh sb="383" eb="386">
      <t>スイセンカ</t>
    </rPh>
    <rPh sb="386" eb="387">
      <t>リツ</t>
    </rPh>
    <rPh sb="404" eb="407">
      <t>スイセンカ</t>
    </rPh>
    <rPh sb="407" eb="408">
      <t>リツ</t>
    </rPh>
    <rPh sb="409" eb="410">
      <t>タカ</t>
    </rPh>
    <rPh sb="415" eb="418">
      <t>シヨウリョウ</t>
    </rPh>
    <rPh sb="418" eb="420">
      <t>シュウニュウ</t>
    </rPh>
    <rPh sb="421" eb="423">
      <t>ゾウカ</t>
    </rPh>
    <rPh sb="424" eb="426">
      <t>チョッケツ</t>
    </rPh>
    <rPh sb="433" eb="434">
      <t>ヒ</t>
    </rPh>
    <rPh sb="435" eb="436">
      <t>ツヅ</t>
    </rPh>
    <rPh sb="437" eb="439">
      <t>コベツ</t>
    </rPh>
    <rPh sb="439" eb="441">
      <t>ホウモン</t>
    </rPh>
    <rPh sb="441" eb="442">
      <t>トウ</t>
    </rPh>
    <rPh sb="445" eb="447">
      <t>セツゾク</t>
    </rPh>
    <rPh sb="447" eb="449">
      <t>ソクシン</t>
    </rPh>
    <rPh sb="450" eb="451">
      <t>スス</t>
    </rPh>
    <rPh sb="453" eb="455">
      <t>ヒツヨウ</t>
    </rPh>
    <phoneticPr fontId="4"/>
  </si>
  <si>
    <t>　人口減少による使用料収入の減少、人件費や物価高騰に伴う費用の増加で繰入金に頼った厳しい経営状況となっています。水洗化率向上のための取り組みを強化し、適正な使用料水準への改定を行い経営健全化を図り、持続可能な下水道事業経営に向けて引き続き取り組む必要があります。ストックマネジメント計画などの各種計画に基づき、施設の老朽化に備えた計画的な改築更新を行っていきます。
　また、維持管理フェーズへ移行による職員数の減少、知識・技術継承の空白といった問題などの状況把握を行い、どの人材がどれだけ必要であるかといった将来の推計を見える化し人材確保に努める必要があります。</t>
    <rPh sb="1" eb="5">
      <t>ジンコウゲンショウ</t>
    </rPh>
    <rPh sb="8" eb="13">
      <t>シヨウリョウシュウニュウ</t>
    </rPh>
    <rPh sb="14" eb="16">
      <t>ゲンショウ</t>
    </rPh>
    <rPh sb="17" eb="20">
      <t>ジンケンヒ</t>
    </rPh>
    <rPh sb="21" eb="25">
      <t>ブッカコウトウ</t>
    </rPh>
    <rPh sb="26" eb="27">
      <t>トモナ</t>
    </rPh>
    <rPh sb="28" eb="30">
      <t>ヒヨウ</t>
    </rPh>
    <rPh sb="31" eb="33">
      <t>ゾウカ</t>
    </rPh>
    <rPh sb="34" eb="37">
      <t>クリイレキン</t>
    </rPh>
    <rPh sb="38" eb="39">
      <t>タヨ</t>
    </rPh>
    <rPh sb="41" eb="42">
      <t>キビ</t>
    </rPh>
    <rPh sb="44" eb="48">
      <t>ケイエイジョウキョウ</t>
    </rPh>
    <rPh sb="56" eb="60">
      <t>スイセンカリツ</t>
    </rPh>
    <rPh sb="60" eb="62">
      <t>コウジョウ</t>
    </rPh>
    <rPh sb="66" eb="67">
      <t>ト</t>
    </rPh>
    <rPh sb="68" eb="69">
      <t>ク</t>
    </rPh>
    <rPh sb="71" eb="73">
      <t>キョウカ</t>
    </rPh>
    <rPh sb="75" eb="77">
      <t>テキセイ</t>
    </rPh>
    <rPh sb="78" eb="81">
      <t>シヨウリョウ</t>
    </rPh>
    <rPh sb="81" eb="83">
      <t>スイジュン</t>
    </rPh>
    <rPh sb="85" eb="87">
      <t>カイテイ</t>
    </rPh>
    <rPh sb="88" eb="89">
      <t>オコナ</t>
    </rPh>
    <rPh sb="90" eb="95">
      <t>ケイエイケンゼンカ</t>
    </rPh>
    <rPh sb="96" eb="97">
      <t>ハカ</t>
    </rPh>
    <rPh sb="99" eb="103">
      <t>ジゾクカノウ</t>
    </rPh>
    <rPh sb="104" eb="109">
      <t>ゲスイドウジギョウ</t>
    </rPh>
    <rPh sb="109" eb="111">
      <t>ケイエイ</t>
    </rPh>
    <rPh sb="112" eb="113">
      <t>ム</t>
    </rPh>
    <rPh sb="115" eb="116">
      <t>ヒ</t>
    </rPh>
    <rPh sb="117" eb="118">
      <t>ツヅ</t>
    </rPh>
    <rPh sb="119" eb="120">
      <t>ト</t>
    </rPh>
    <rPh sb="121" eb="122">
      <t>ク</t>
    </rPh>
    <rPh sb="123" eb="125">
      <t>ヒツヨウ</t>
    </rPh>
    <rPh sb="141" eb="143">
      <t>ケイカク</t>
    </rPh>
    <rPh sb="146" eb="150">
      <t>カクシュケイカク</t>
    </rPh>
    <rPh sb="151" eb="152">
      <t>モト</t>
    </rPh>
    <rPh sb="155" eb="157">
      <t>シセツ</t>
    </rPh>
    <rPh sb="158" eb="161">
      <t>ロウキュウカ</t>
    </rPh>
    <rPh sb="162" eb="163">
      <t>ソナ</t>
    </rPh>
    <rPh sb="165" eb="168">
      <t>ケイカクテキ</t>
    </rPh>
    <rPh sb="169" eb="173">
      <t>カイチクコウシン</t>
    </rPh>
    <rPh sb="174" eb="175">
      <t>オコナ</t>
    </rPh>
    <rPh sb="187" eb="191">
      <t>イジカンリ</t>
    </rPh>
    <rPh sb="196" eb="198">
      <t>イコウ</t>
    </rPh>
    <rPh sb="201" eb="204">
      <t>ショクインスウ</t>
    </rPh>
    <rPh sb="205" eb="207">
      <t>ゲンショウ</t>
    </rPh>
    <rPh sb="208" eb="210">
      <t>チシキ</t>
    </rPh>
    <rPh sb="211" eb="213">
      <t>ギジュツ</t>
    </rPh>
    <rPh sb="213" eb="215">
      <t>ケイショウ</t>
    </rPh>
    <rPh sb="216" eb="218">
      <t>クウハク</t>
    </rPh>
    <rPh sb="222" eb="224">
      <t>モンダイ</t>
    </rPh>
    <rPh sb="227" eb="231">
      <t>ジョウキョウハアク</t>
    </rPh>
    <rPh sb="232" eb="233">
      <t>オコナ</t>
    </rPh>
    <rPh sb="260" eb="261">
      <t>ミ</t>
    </rPh>
    <rPh sb="263" eb="264">
      <t>カ</t>
    </rPh>
    <rPh sb="265" eb="269">
      <t>ジンザイカクホ</t>
    </rPh>
    <rPh sb="270" eb="271">
      <t>ツト</t>
    </rPh>
    <rPh sb="273" eb="2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</si>
</sst>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EC-4D78-B22B-6D18E13E05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7EEC-4D78-B22B-6D18E13E05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64.05</c:v>
                </c:pt>
                <c:pt idx="1">
                  <c:v>64.03</c:v>
                </c:pt>
                <c:pt idx="2">
                  <c:v>62.34</c:v>
                </c:pt>
                <c:pt idx="3">
                  <c:v>62.66</c:v>
                </c:pt>
                <c:pt idx="4">
                  <c:v>61.79</c:v>
                </c:pt>
              </c:numCache>
            </c:numRef>
          </c:val>
          <c:extLst>
            <c:ext xmlns:c16="http://schemas.microsoft.com/office/drawing/2014/chart" uri="{C3380CC4-5D6E-409C-BE32-E72D297353CC}">
              <c16:uniqueId val="{00000000-C276-4898-9039-17820F78A3F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C276-4898-9039-17820F78A3F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70.17</c:v>
                </c:pt>
                <c:pt idx="1">
                  <c:v>73.38</c:v>
                </c:pt>
                <c:pt idx="2">
                  <c:v>74.599999999999994</c:v>
                </c:pt>
                <c:pt idx="3">
                  <c:v>75.34</c:v>
                </c:pt>
                <c:pt idx="4">
                  <c:v>76.56</c:v>
                </c:pt>
              </c:numCache>
            </c:numRef>
          </c:val>
          <c:extLst>
            <c:ext xmlns:c16="http://schemas.microsoft.com/office/drawing/2014/chart" uri="{C3380CC4-5D6E-409C-BE32-E72D297353CC}">
              <c16:uniqueId val="{00000000-4C94-49C6-A46C-899244A74DB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4C94-49C6-A46C-899244A74DB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97.78</c:v>
                </c:pt>
                <c:pt idx="1">
                  <c:v>105.7</c:v>
                </c:pt>
                <c:pt idx="2">
                  <c:v>102.05</c:v>
                </c:pt>
                <c:pt idx="3">
                  <c:v>101.54</c:v>
                </c:pt>
                <c:pt idx="4">
                  <c:v>101.56</c:v>
                </c:pt>
              </c:numCache>
            </c:numRef>
          </c:val>
          <c:extLst>
            <c:ext xmlns:c16="http://schemas.microsoft.com/office/drawing/2014/chart" uri="{C3380CC4-5D6E-409C-BE32-E72D297353CC}">
              <c16:uniqueId val="{00000000-3BE3-4F02-BF79-4D7C38C10C3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3BE3-4F02-BF79-4D7C38C10C3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6.02</c:v>
                </c:pt>
                <c:pt idx="1">
                  <c:v>8.5399999999999991</c:v>
                </c:pt>
                <c:pt idx="2">
                  <c:v>11.17</c:v>
                </c:pt>
                <c:pt idx="3">
                  <c:v>13.66</c:v>
                </c:pt>
                <c:pt idx="4">
                  <c:v>16.059999999999999</c:v>
                </c:pt>
              </c:numCache>
            </c:numRef>
          </c:val>
          <c:extLst>
            <c:ext xmlns:c16="http://schemas.microsoft.com/office/drawing/2014/chart" uri="{C3380CC4-5D6E-409C-BE32-E72D297353CC}">
              <c16:uniqueId val="{00000000-0256-49B5-BFBF-B0A5221C0B6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0256-49B5-BFBF-B0A5221C0B6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BA-4C2B-852F-096B536E456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6BA-4C2B-852F-096B536E456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13.86</c:v>
                </c:pt>
                <c:pt idx="1">
                  <c:v>0</c:v>
                </c:pt>
                <c:pt idx="2">
                  <c:v>0</c:v>
                </c:pt>
                <c:pt idx="3">
                  <c:v>0</c:v>
                </c:pt>
                <c:pt idx="4">
                  <c:v>0</c:v>
                </c:pt>
              </c:numCache>
            </c:numRef>
          </c:val>
          <c:extLst>
            <c:ext xmlns:c16="http://schemas.microsoft.com/office/drawing/2014/chart" uri="{C3380CC4-5D6E-409C-BE32-E72D297353CC}">
              <c16:uniqueId val="{00000000-485F-4F7A-9010-8D4A21A8E6D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485F-4F7A-9010-8D4A21A8E6D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31.65</c:v>
                </c:pt>
                <c:pt idx="1">
                  <c:v>31.46</c:v>
                </c:pt>
                <c:pt idx="2">
                  <c:v>25.33</c:v>
                </c:pt>
                <c:pt idx="3">
                  <c:v>37.22</c:v>
                </c:pt>
                <c:pt idx="4">
                  <c:v>30.11</c:v>
                </c:pt>
              </c:numCache>
            </c:numRef>
          </c:val>
          <c:extLst>
            <c:ext xmlns:c16="http://schemas.microsoft.com/office/drawing/2014/chart" uri="{C3380CC4-5D6E-409C-BE32-E72D297353CC}">
              <c16:uniqueId val="{00000000-EBD4-4C08-9C4C-2D849EBA00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EBD4-4C08-9C4C-2D849EBA00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3474.96</c:v>
                </c:pt>
                <c:pt idx="1">
                  <c:v>3313.71</c:v>
                </c:pt>
                <c:pt idx="2">
                  <c:v>3132.25</c:v>
                </c:pt>
                <c:pt idx="3">
                  <c:v>3047.23</c:v>
                </c:pt>
                <c:pt idx="4">
                  <c:v>2941.9</c:v>
                </c:pt>
              </c:numCache>
            </c:numRef>
          </c:val>
          <c:extLst>
            <c:ext xmlns:c16="http://schemas.microsoft.com/office/drawing/2014/chart" uri="{C3380CC4-5D6E-409C-BE32-E72D297353CC}">
              <c16:uniqueId val="{00000000-A842-4F15-B712-AF1716C4E1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A842-4F15-B712-AF1716C4E1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86.18</c:v>
                </c:pt>
                <c:pt idx="1">
                  <c:v>84.01</c:v>
                </c:pt>
                <c:pt idx="2">
                  <c:v>83.32</c:v>
                </c:pt>
                <c:pt idx="3">
                  <c:v>82.64</c:v>
                </c:pt>
                <c:pt idx="4">
                  <c:v>88.55</c:v>
                </c:pt>
              </c:numCache>
            </c:numRef>
          </c:val>
          <c:extLst>
            <c:ext xmlns:c16="http://schemas.microsoft.com/office/drawing/2014/chart" uri="{C3380CC4-5D6E-409C-BE32-E72D297353CC}">
              <c16:uniqueId val="{00000000-3B66-47BC-97E5-5564DE6202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3B66-47BC-97E5-5564DE6202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152.12</c:v>
                </c:pt>
                <c:pt idx="1">
                  <c:v>158.66</c:v>
                </c:pt>
                <c:pt idx="2">
                  <c:v>160.12</c:v>
                </c:pt>
                <c:pt idx="3">
                  <c:v>161.68</c:v>
                </c:pt>
                <c:pt idx="4">
                  <c:v>151.22</c:v>
                </c:pt>
              </c:numCache>
            </c:numRef>
          </c:val>
          <c:extLst>
            <c:ext xmlns:c16="http://schemas.microsoft.com/office/drawing/2014/chart" uri="{C3380CC4-5D6E-409C-BE32-E72D297353CC}">
              <c16:uniqueId val="{00000000-4F5E-48A4-AD3A-1337FEE888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4F5E-48A4-AD3A-1337FEE888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阿賀野市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39165</v>
      </c>
      <c r="AM8" s="44"/>
      <c r="AN8" s="44"/>
      <c r="AO8" s="44"/>
      <c r="AP8" s="44"/>
      <c r="AQ8" s="44"/>
      <c r="AR8" s="44"/>
      <c r="AS8" s="44"/>
      <c r="AT8" s="45">
        <f>データ!T6</f>
        <v>192.74</v>
      </c>
      <c r="AU8" s="45"/>
      <c r="AV8" s="45"/>
      <c r="AW8" s="45"/>
      <c r="AX8" s="45"/>
      <c r="AY8" s="45"/>
      <c r="AZ8" s="45"/>
      <c r="BA8" s="45"/>
      <c r="BB8" s="45">
        <f>データ!U6</f>
        <v>203.2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56.1</v>
      </c>
      <c r="J10" s="45"/>
      <c r="K10" s="45"/>
      <c r="L10" s="45"/>
      <c r="M10" s="45"/>
      <c r="N10" s="45"/>
      <c r="O10" s="45"/>
      <c r="P10" s="45">
        <f>データ!P6</f>
        <v>60.22</v>
      </c>
      <c r="Q10" s="45"/>
      <c r="R10" s="45"/>
      <c r="S10" s="45"/>
      <c r="T10" s="45"/>
      <c r="U10" s="45"/>
      <c r="V10" s="45"/>
      <c r="W10" s="45">
        <f>データ!Q6</f>
        <v>94.25</v>
      </c>
      <c r="X10" s="45"/>
      <c r="Y10" s="45"/>
      <c r="Z10" s="45"/>
      <c r="AA10" s="45"/>
      <c r="AB10" s="45"/>
      <c r="AC10" s="45"/>
      <c r="AD10" s="44">
        <f>データ!R6</f>
        <v>2640</v>
      </c>
      <c r="AE10" s="44"/>
      <c r="AF10" s="44"/>
      <c r="AG10" s="44"/>
      <c r="AH10" s="44"/>
      <c r="AI10" s="44"/>
      <c r="AJ10" s="44"/>
      <c r="AK10" s="2"/>
      <c r="AL10" s="44">
        <f>データ!V6</f>
        <v>23421</v>
      </c>
      <c r="AM10" s="44"/>
      <c r="AN10" s="44"/>
      <c r="AO10" s="44"/>
      <c r="AP10" s="44"/>
      <c r="AQ10" s="44"/>
      <c r="AR10" s="44"/>
      <c r="AS10" s="44"/>
      <c r="AT10" s="45">
        <f>データ!W6</f>
        <v>11.14</v>
      </c>
      <c r="AU10" s="45"/>
      <c r="AV10" s="45"/>
      <c r="AW10" s="45"/>
      <c r="AX10" s="45"/>
      <c r="AY10" s="45"/>
      <c r="AZ10" s="45"/>
      <c r="BA10" s="45"/>
      <c r="BB10" s="45">
        <f>データ!X6</f>
        <v>2102.42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5c8408/lpJME1t2T0AQze9uV1t/375oLvmBnTExM5/g/j0h5DBV1gKuUHgwBc0oByB3CyUZ13Zplngk/aMFQVQ==" saltValue="/XSgwoBpoTq9BG/GsIETK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152234</v>
      </c>
      <c r="D6" s="19">
        <f t="shared" si="3"/>
        <v>46</v>
      </c>
      <c r="E6" s="19">
        <f t="shared" si="3"/>
        <v>17</v>
      </c>
      <c r="F6" s="19">
        <f t="shared" si="3"/>
        <v>1</v>
      </c>
      <c r="G6" s="19">
        <f t="shared" si="3"/>
        <v>0</v>
      </c>
      <c r="H6" s="19" t="str">
        <f t="shared" si="3"/>
        <v>新潟県　阿賀野市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56.1</v>
      </c>
      <c r="P6" s="20">
        <f t="shared" si="3"/>
        <v>60.22</v>
      </c>
      <c r="Q6" s="20">
        <f t="shared" si="3"/>
        <v>94.25</v>
      </c>
      <c r="R6" s="20">
        <f t="shared" si="3"/>
        <v>2640</v>
      </c>
      <c r="S6" s="20">
        <f t="shared" si="3"/>
        <v>39165</v>
      </c>
      <c r="T6" s="20">
        <f t="shared" si="3"/>
        <v>192.74</v>
      </c>
      <c r="U6" s="20">
        <f t="shared" si="3"/>
        <v>203.2</v>
      </c>
      <c r="V6" s="20">
        <f t="shared" si="3"/>
        <v>23421</v>
      </c>
      <c r="W6" s="20">
        <f t="shared" si="3"/>
        <v>11.14</v>
      </c>
      <c r="X6" s="20">
        <f t="shared" si="3"/>
        <v>2102.42</v>
      </c>
      <c r="Y6" s="21">
        <f>IF(Y7="",NA(),Y7)</f>
        <v>97.78</v>
      </c>
      <c r="Z6" s="21">
        <f t="shared" ref="Z6:AH6" si="4">IF(Z7="",NA(),Z7)</f>
        <v>105.7</v>
      </c>
      <c r="AA6" s="21">
        <f t="shared" si="4"/>
        <v>102.05</v>
      </c>
      <c r="AB6" s="21">
        <f t="shared" si="4"/>
        <v>101.54</v>
      </c>
      <c r="AC6" s="21">
        <f t="shared" si="4"/>
        <v>101.56</v>
      </c>
      <c r="AD6" s="21">
        <f t="shared" si="4"/>
        <v>107.81</v>
      </c>
      <c r="AE6" s="21">
        <f t="shared" si="4"/>
        <v>107.54</v>
      </c>
      <c r="AF6" s="21">
        <f t="shared" si="4"/>
        <v>107.19</v>
      </c>
      <c r="AG6" s="21">
        <f t="shared" si="4"/>
        <v>107.04</v>
      </c>
      <c r="AH6" s="21">
        <f t="shared" si="4"/>
        <v>107.83</v>
      </c>
      <c r="AI6" s="20" t="str">
        <f>IF(AI7="","",IF(AI7="-","【-】","【"&amp;SUBSTITUTE(TEXT(AI7,"#,##0.00"),"-","△")&amp;"】"))</f>
        <v>【105.36】</v>
      </c>
      <c r="AJ6" s="21">
        <f>IF(AJ7="",NA(),AJ7)</f>
        <v>13.86</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31.65</v>
      </c>
      <c r="AV6" s="21">
        <f t="shared" ref="AV6:BD6" si="6">IF(AV7="",NA(),AV7)</f>
        <v>31.46</v>
      </c>
      <c r="AW6" s="21">
        <f t="shared" si="6"/>
        <v>25.33</v>
      </c>
      <c r="AX6" s="21">
        <f t="shared" si="6"/>
        <v>37.22</v>
      </c>
      <c r="AY6" s="21">
        <f t="shared" si="6"/>
        <v>30.11</v>
      </c>
      <c r="AZ6" s="21">
        <f t="shared" si="6"/>
        <v>48.56</v>
      </c>
      <c r="BA6" s="21">
        <f t="shared" si="6"/>
        <v>47.58</v>
      </c>
      <c r="BB6" s="21">
        <f t="shared" si="6"/>
        <v>51.09</v>
      </c>
      <c r="BC6" s="21">
        <f t="shared" si="6"/>
        <v>57.42</v>
      </c>
      <c r="BD6" s="21">
        <f t="shared" si="6"/>
        <v>56.13</v>
      </c>
      <c r="BE6" s="20" t="str">
        <f>IF(BE7="","",IF(BE7="-","【-】","【"&amp;SUBSTITUTE(TEXT(BE7,"#,##0.00"),"-","△")&amp;"】"))</f>
        <v>【82.75】</v>
      </c>
      <c r="BF6" s="21">
        <f>IF(BF7="",NA(),BF7)</f>
        <v>3474.96</v>
      </c>
      <c r="BG6" s="21">
        <f t="shared" ref="BG6:BO6" si="7">IF(BG7="",NA(),BG7)</f>
        <v>3313.71</v>
      </c>
      <c r="BH6" s="21">
        <f t="shared" si="7"/>
        <v>3132.25</v>
      </c>
      <c r="BI6" s="21">
        <f t="shared" si="7"/>
        <v>3047.23</v>
      </c>
      <c r="BJ6" s="21">
        <f t="shared" si="7"/>
        <v>2941.9</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86.18</v>
      </c>
      <c r="BR6" s="21">
        <f t="shared" ref="BR6:BZ6" si="8">IF(BR7="",NA(),BR7)</f>
        <v>84.01</v>
      </c>
      <c r="BS6" s="21">
        <f t="shared" si="8"/>
        <v>83.32</v>
      </c>
      <c r="BT6" s="21">
        <f t="shared" si="8"/>
        <v>82.64</v>
      </c>
      <c r="BU6" s="21">
        <f t="shared" si="8"/>
        <v>88.55</v>
      </c>
      <c r="BV6" s="21">
        <f t="shared" si="8"/>
        <v>79.77</v>
      </c>
      <c r="BW6" s="21">
        <f t="shared" si="8"/>
        <v>79.63</v>
      </c>
      <c r="BX6" s="21">
        <f t="shared" si="8"/>
        <v>76.78</v>
      </c>
      <c r="BY6" s="21">
        <f t="shared" si="8"/>
        <v>75.41</v>
      </c>
      <c r="BZ6" s="21">
        <f t="shared" si="8"/>
        <v>72.84</v>
      </c>
      <c r="CA6" s="20" t="str">
        <f>IF(CA7="","",IF(CA7="-","【-】","【"&amp;SUBSTITUTE(TEXT(CA7,"#,##0.00"),"-","△")&amp;"】"))</f>
        <v>【97.94】</v>
      </c>
      <c r="CB6" s="21">
        <f>IF(CB7="",NA(),CB7)</f>
        <v>152.12</v>
      </c>
      <c r="CC6" s="21">
        <f t="shared" ref="CC6:CK6" si="9">IF(CC7="",NA(),CC7)</f>
        <v>158.66</v>
      </c>
      <c r="CD6" s="21">
        <f t="shared" si="9"/>
        <v>160.12</v>
      </c>
      <c r="CE6" s="21">
        <f t="shared" si="9"/>
        <v>161.68</v>
      </c>
      <c r="CF6" s="21">
        <f t="shared" si="9"/>
        <v>151.22</v>
      </c>
      <c r="CG6" s="21">
        <f t="shared" si="9"/>
        <v>214.56</v>
      </c>
      <c r="CH6" s="21">
        <f t="shared" si="9"/>
        <v>213.66</v>
      </c>
      <c r="CI6" s="21">
        <f t="shared" si="9"/>
        <v>224.31</v>
      </c>
      <c r="CJ6" s="21">
        <f t="shared" si="9"/>
        <v>223.48</v>
      </c>
      <c r="CK6" s="21">
        <f t="shared" si="9"/>
        <v>232.33</v>
      </c>
      <c r="CL6" s="20" t="str">
        <f>IF(CL7="","",IF(CL7="-","【-】","【"&amp;SUBSTITUTE(TEXT(CL7,"#,##0.00"),"-","△")&amp;"】"))</f>
        <v>【140.98】</v>
      </c>
      <c r="CM6" s="21">
        <f>IF(CM7="",NA(),CM7)</f>
        <v>64.05</v>
      </c>
      <c r="CN6" s="21">
        <f t="shared" ref="CN6:CV6" si="10">IF(CN7="",NA(),CN7)</f>
        <v>64.03</v>
      </c>
      <c r="CO6" s="21">
        <f t="shared" si="10"/>
        <v>62.34</v>
      </c>
      <c r="CP6" s="21">
        <f t="shared" si="10"/>
        <v>62.66</v>
      </c>
      <c r="CQ6" s="21">
        <f t="shared" si="10"/>
        <v>61.79</v>
      </c>
      <c r="CR6" s="21">
        <f t="shared" si="10"/>
        <v>49.47</v>
      </c>
      <c r="CS6" s="21">
        <f t="shared" si="10"/>
        <v>48.19</v>
      </c>
      <c r="CT6" s="21">
        <f t="shared" si="10"/>
        <v>47.32</v>
      </c>
      <c r="CU6" s="21">
        <f t="shared" si="10"/>
        <v>48.03</v>
      </c>
      <c r="CV6" s="21">
        <f t="shared" si="10"/>
        <v>48.92</v>
      </c>
      <c r="CW6" s="20" t="str">
        <f>IF(CW7="","",IF(CW7="-","【-】","【"&amp;SUBSTITUTE(TEXT(CW7,"#,##0.00"),"-","△")&amp;"】"))</f>
        <v>【60.13】</v>
      </c>
      <c r="CX6" s="21">
        <f>IF(CX7="",NA(),CX7)</f>
        <v>70.17</v>
      </c>
      <c r="CY6" s="21">
        <f t="shared" ref="CY6:DG6" si="11">IF(CY7="",NA(),CY7)</f>
        <v>73.38</v>
      </c>
      <c r="CZ6" s="21">
        <f t="shared" si="11"/>
        <v>74.599999999999994</v>
      </c>
      <c r="DA6" s="21">
        <f t="shared" si="11"/>
        <v>75.34</v>
      </c>
      <c r="DB6" s="21">
        <f t="shared" si="11"/>
        <v>76.56</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6.02</v>
      </c>
      <c r="DJ6" s="21">
        <f t="shared" ref="DJ6:DR6" si="12">IF(DJ7="",NA(),DJ7)</f>
        <v>8.5399999999999991</v>
      </c>
      <c r="DK6" s="21">
        <f t="shared" si="12"/>
        <v>11.17</v>
      </c>
      <c r="DL6" s="21">
        <f t="shared" si="12"/>
        <v>13.66</v>
      </c>
      <c r="DM6" s="21">
        <f t="shared" si="12"/>
        <v>16.059999999999999</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152234</v>
      </c>
      <c r="D7" s="23">
        <v>46</v>
      </c>
      <c r="E7" s="23">
        <v>17</v>
      </c>
      <c r="F7" s="23">
        <v>1</v>
      </c>
      <c r="G7" s="23">
        <v>0</v>
      </c>
      <c r="H7" s="23" t="s">
        <v>96</v>
      </c>
      <c r="I7" s="23" t="s">
        <v>97</v>
      </c>
      <c r="J7" s="23" t="s">
        <v>98</v>
      </c>
      <c r="K7" s="23" t="s">
        <v>99</v>
      </c>
      <c r="L7" s="23" t="s">
        <v>100</v>
      </c>
      <c r="M7" s="23" t="s">
        <v>101</v>
      </c>
      <c r="N7" s="24" t="s">
        <v>102</v>
      </c>
      <c r="O7" s="24">
        <v>56.1</v>
      </c>
      <c r="P7" s="24">
        <v>60.22</v>
      </c>
      <c r="Q7" s="24">
        <v>94.25</v>
      </c>
      <c r="R7" s="24">
        <v>2640</v>
      </c>
      <c r="S7" s="24">
        <v>39165</v>
      </c>
      <c r="T7" s="24">
        <v>192.74</v>
      </c>
      <c r="U7" s="24">
        <v>203.2</v>
      </c>
      <c r="V7" s="24">
        <v>23421</v>
      </c>
      <c r="W7" s="24">
        <v>11.14</v>
      </c>
      <c r="X7" s="24">
        <v>2102.42</v>
      </c>
      <c r="Y7" s="24">
        <v>97.78</v>
      </c>
      <c r="Z7" s="24">
        <v>105.7</v>
      </c>
      <c r="AA7" s="24">
        <v>102.05</v>
      </c>
      <c r="AB7" s="24">
        <v>101.54</v>
      </c>
      <c r="AC7" s="24">
        <v>101.56</v>
      </c>
      <c r="AD7" s="24">
        <v>107.81</v>
      </c>
      <c r="AE7" s="24">
        <v>107.54</v>
      </c>
      <c r="AF7" s="24">
        <v>107.19</v>
      </c>
      <c r="AG7" s="24">
        <v>107.04</v>
      </c>
      <c r="AH7" s="24">
        <v>107.83</v>
      </c>
      <c r="AI7" s="24">
        <v>105.36</v>
      </c>
      <c r="AJ7" s="24">
        <v>13.86</v>
      </c>
      <c r="AK7" s="24">
        <v>0</v>
      </c>
      <c r="AL7" s="24">
        <v>0</v>
      </c>
      <c r="AM7" s="24">
        <v>0</v>
      </c>
      <c r="AN7" s="24">
        <v>0</v>
      </c>
      <c r="AO7" s="24">
        <v>18.2</v>
      </c>
      <c r="AP7" s="24">
        <v>19.059999999999999</v>
      </c>
      <c r="AQ7" s="24">
        <v>31.07</v>
      </c>
      <c r="AR7" s="24">
        <v>37.43</v>
      </c>
      <c r="AS7" s="24">
        <v>30.17</v>
      </c>
      <c r="AT7" s="24">
        <v>3.12</v>
      </c>
      <c r="AU7" s="24">
        <v>31.65</v>
      </c>
      <c r="AV7" s="24">
        <v>31.46</v>
      </c>
      <c r="AW7" s="24">
        <v>25.33</v>
      </c>
      <c r="AX7" s="24">
        <v>37.22</v>
      </c>
      <c r="AY7" s="24">
        <v>30.11</v>
      </c>
      <c r="AZ7" s="24">
        <v>48.56</v>
      </c>
      <c r="BA7" s="24">
        <v>47.58</v>
      </c>
      <c r="BB7" s="24">
        <v>51.09</v>
      </c>
      <c r="BC7" s="24">
        <v>57.42</v>
      </c>
      <c r="BD7" s="24">
        <v>56.13</v>
      </c>
      <c r="BE7" s="24">
        <v>82.75</v>
      </c>
      <c r="BF7" s="24">
        <v>3474.96</v>
      </c>
      <c r="BG7" s="24">
        <v>3313.71</v>
      </c>
      <c r="BH7" s="24">
        <v>3132.25</v>
      </c>
      <c r="BI7" s="24">
        <v>3047.23</v>
      </c>
      <c r="BJ7" s="24">
        <v>2941.9</v>
      </c>
      <c r="BK7" s="24">
        <v>1245.0999999999999</v>
      </c>
      <c r="BL7" s="24">
        <v>1108.8</v>
      </c>
      <c r="BM7" s="24">
        <v>1194.56</v>
      </c>
      <c r="BN7" s="24">
        <v>1174.6099999999999</v>
      </c>
      <c r="BO7" s="24">
        <v>1343.89</v>
      </c>
      <c r="BP7" s="24">
        <v>602.55999999999995</v>
      </c>
      <c r="BQ7" s="24">
        <v>86.18</v>
      </c>
      <c r="BR7" s="24">
        <v>84.01</v>
      </c>
      <c r="BS7" s="24">
        <v>83.32</v>
      </c>
      <c r="BT7" s="24">
        <v>82.64</v>
      </c>
      <c r="BU7" s="24">
        <v>88.55</v>
      </c>
      <c r="BV7" s="24">
        <v>79.77</v>
      </c>
      <c r="BW7" s="24">
        <v>79.63</v>
      </c>
      <c r="BX7" s="24">
        <v>76.78</v>
      </c>
      <c r="BY7" s="24">
        <v>75.41</v>
      </c>
      <c r="BZ7" s="24">
        <v>72.84</v>
      </c>
      <c r="CA7" s="24">
        <v>97.94</v>
      </c>
      <c r="CB7" s="24">
        <v>152.12</v>
      </c>
      <c r="CC7" s="24">
        <v>158.66</v>
      </c>
      <c r="CD7" s="24">
        <v>160.12</v>
      </c>
      <c r="CE7" s="24">
        <v>161.68</v>
      </c>
      <c r="CF7" s="24">
        <v>151.22</v>
      </c>
      <c r="CG7" s="24">
        <v>214.56</v>
      </c>
      <c r="CH7" s="24">
        <v>213.66</v>
      </c>
      <c r="CI7" s="24">
        <v>224.31</v>
      </c>
      <c r="CJ7" s="24">
        <v>223.48</v>
      </c>
      <c r="CK7" s="24">
        <v>232.33</v>
      </c>
      <c r="CL7" s="24">
        <v>140.97999999999999</v>
      </c>
      <c r="CM7" s="24">
        <v>64.05</v>
      </c>
      <c r="CN7" s="24">
        <v>64.03</v>
      </c>
      <c r="CO7" s="24">
        <v>62.34</v>
      </c>
      <c r="CP7" s="24">
        <v>62.66</v>
      </c>
      <c r="CQ7" s="24">
        <v>61.79</v>
      </c>
      <c r="CR7" s="24">
        <v>49.47</v>
      </c>
      <c r="CS7" s="24">
        <v>48.19</v>
      </c>
      <c r="CT7" s="24">
        <v>47.32</v>
      </c>
      <c r="CU7" s="24">
        <v>48.03</v>
      </c>
      <c r="CV7" s="24">
        <v>48.92</v>
      </c>
      <c r="CW7" s="24">
        <v>60.13</v>
      </c>
      <c r="CX7" s="24">
        <v>70.17</v>
      </c>
      <c r="CY7" s="24">
        <v>73.38</v>
      </c>
      <c r="CZ7" s="24">
        <v>74.599999999999994</v>
      </c>
      <c r="DA7" s="24">
        <v>75.34</v>
      </c>
      <c r="DB7" s="24">
        <v>76.56</v>
      </c>
      <c r="DC7" s="24">
        <v>82.06</v>
      </c>
      <c r="DD7" s="24">
        <v>82.26</v>
      </c>
      <c r="DE7" s="24">
        <v>81.33</v>
      </c>
      <c r="DF7" s="24">
        <v>80.95</v>
      </c>
      <c r="DG7" s="24">
        <v>80.760000000000005</v>
      </c>
      <c r="DH7" s="24">
        <v>96</v>
      </c>
      <c r="DI7" s="24">
        <v>6.02</v>
      </c>
      <c r="DJ7" s="24">
        <v>8.5399999999999991</v>
      </c>
      <c r="DK7" s="24">
        <v>11.17</v>
      </c>
      <c r="DL7" s="24">
        <v>13.66</v>
      </c>
      <c r="DM7" s="24">
        <v>16.059999999999999</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gesuido02</cp:lastModifiedBy>
  <dcterms:modified xsi:type="dcterms:W3CDTF">2026-03-13T04:21:41Z</dcterms:modified>
</cp:coreProperties>
</file>