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整理後のフォルダ構造（gesuido）\100_全体\22_地方公営企業法適用関連\【経営比較分析】\R1年度【H30経営比較分析表】\県からの確認【修正依頼】（確定版）\"/>
    </mc:Choice>
  </mc:AlternateContent>
  <workbookProtection workbookAlgorithmName="SHA-512" workbookHashValue="mw5cOnfnStZ6N9xm2pmQnN1ybgK60pfLFD4aVnYrNRBUuQJxLjn8F4XsfIddIIV6VrD7gW7jBbHJKJ+Cncn4FA==" workbookSaltValue="qfQqfPD6caXlkBCg2cym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<sst xmlns="http://schemas.openxmlformats.org/spreadsheetml/2006/main" count="228" uniqueCount="115">
  <si>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</si>
  <si>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</si>
  <si>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</si>
  <si>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</si>
  <si>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</si>
  <si>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</si>
  <si>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</si>
  <si>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</si>
  <si>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</si>
  <si>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</si>
  <si>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</si>
  <si>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</si>
  <si>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</si>
  <si>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</si>
  <si>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</si>
  <si>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</si>
  <si>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</si>
  <si>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</si>
  <si>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</si>
  <si>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</si>
  <si>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</si>
  <si>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</si>
  <si>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</si>
  <si>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</si>
  <si>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</si>
  <si>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</si>
  <si>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</si>
  <si>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</si>
  <si>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</si>
  <si>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</si>
  <si>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</si>
  <si>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</si>
  <si>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</si>
  <si>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</si>
  <si>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</si>
  <si>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</si>
  <si>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</si>
  <si>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</si>
  <si>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</si>
  <si>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</si>
  <si>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</si>
  <si>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</si>
  <si>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</si>
  <si>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</si>
  <si>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</si>
  <si>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</si>
  <si>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</si>
  <si>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</si>
  <si>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</si>
  <si>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</si>
  <si>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</si>
  <si>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</si>
  <si>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</si>
  <si>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</si>
  <si>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</si>
  <si>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</si>
  <si>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</si>
  <si>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</si>
  <si>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</si>
  <si>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</si>
  <si>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</si>
  <si>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</si>
  <si>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</si>
  <si>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</si>
  <si>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</si>
  <si>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</si>
  <si>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</si>
  <si>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</si>
  <si>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</si>
  <si>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</si>
  <si>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</si>
  <si>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</si>
  <si>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</si>
  <si>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</si>
  <si>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</si>
  <si>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</si>
  <si>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</si>
  <si>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</si>
  <si>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</si>
  <si>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</si>
  <si>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</si>
  <si>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</si>
  <si>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</si>
  <si>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</si>
  <si>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</si>
  <si>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</si>
  <si>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</si>
  <si>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</si>
  <si>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</si>
  <si>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</si>
  <si>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</si>
  <si>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</si>
  <si>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</si>
  <si>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</si>
  <si>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</si>
  <si>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</si>
  <si>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</si>
  <si>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</si>
  <si>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</si>
  <si>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</si>
  <si>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</si>
  <si>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</si>
  <si>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</si>
  <si>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</si>
  <si>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</si>
  <si>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</si>
  <si>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</si>
  <si>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</si>
  <si>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</si>
  <si>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</si>
  <si>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</si>
  <si>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</si>
  <si>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との比較では、⑥汚水処理原価は経年を通して類似団体平均値を上回り、⑧水洗化率は、平成29年度に接続率の低い2地区を、平成30年度からは「笹岡地区」を特環公共下水道へ移管したことにより、類似団体平均値を上回った。　　
　①収益的収支比率は、右肩上がりの傾向にあるものの単年度の収支の黒字を示す100％以上には達していない。要因としては施設の経年に伴い修繕等が増加していることが大きい。
　⑤経費回収率は使用料収入が少なく、経費の全を使用料で回収できていない状況にある。
　⑦施設利用率が低い状況については、処理対象集落が小さく、人口減少等により施設の処理能力に応じた有収水量が見込めない状態がある。
　⑧水洗化率は類似団体の平均を今年度は上回ったが、高止まりが懸念される。</t>
    <rPh sb="20" eb="22">
      <t>ケイネン</t>
    </rPh>
    <rPh sb="23" eb="24">
      <t>トオ</t>
    </rPh>
    <rPh sb="26" eb="28">
      <t>ルイジ</t>
    </rPh>
    <rPh sb="28" eb="30">
      <t>ダンタイ</t>
    </rPh>
    <rPh sb="30" eb="33">
      <t>ヘイキンチ</t>
    </rPh>
    <rPh sb="34" eb="36">
      <t>ウワマワ</t>
    </rPh>
    <rPh sb="45" eb="47">
      <t>ヘイセイ</t>
    </rPh>
    <rPh sb="49" eb="51">
      <t>ネンド</t>
    </rPh>
    <rPh sb="52" eb="54">
      <t>セツゾク</t>
    </rPh>
    <rPh sb="54" eb="55">
      <t>リツ</t>
    </rPh>
    <rPh sb="56" eb="57">
      <t>ヒク</t>
    </rPh>
    <rPh sb="59" eb="61">
      <t>チク</t>
    </rPh>
    <rPh sb="63" eb="65">
      <t>ヘイセイ</t>
    </rPh>
    <rPh sb="67" eb="69">
      <t>ネンド</t>
    </rPh>
    <rPh sb="73" eb="75">
      <t>ササオカ</t>
    </rPh>
    <rPh sb="75" eb="77">
      <t>チク</t>
    </rPh>
    <rPh sb="105" eb="107">
      <t>ウワマワ</t>
    </rPh>
    <rPh sb="319" eb="322">
      <t>コンネンド</t>
    </rPh>
    <phoneticPr fontId="16"/>
  </si>
  <si>
    <t>　「経営の健全性・効率性」の観点では、⑦施設利用率が低く施設の運用自体を再検証し、経費の圧縮を図る必要がある。
　また事業経営の根幹となる使用料収入の増収を図るべく水洗化率の向上に努め、併せて、全国平均を下回っている下水道使用料の見直しにより、収支の改善を図る必要がある。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さらに平成３１年度からは、現在の「官公庁会計」から「地方公営企業会計」に移行し、併せて経営戦略の策定を行うことで経営の健全化に取り組んでいる。
　なお、抜本的改革として、全ての農業集落排水事業地区を廃止し公共下水道に接続する方針である。</t>
    <rPh sb="26" eb="27">
      <t>ヒク</t>
    </rPh>
    <rPh sb="214" eb="217">
      <t>バッポンテキ</t>
    </rPh>
    <rPh sb="217" eb="219">
      <t>カイカク</t>
    </rPh>
    <phoneticPr fontId="16"/>
  </si>
  <si>
    <t>　管渠等施設については、法定耐用年数から見て経過年数が短いこともあり、比較的老朽化の度合いは低い。
　平成２８年度末に策定した「汚水処理整備構想」に基づき、全ての農業集落排水事業地区を廃止し、公共下水道に接続することで施設の統合を図る方針となっていることから、現在、汚水処理施設の部品交換などの更新事業は事後保全としている。
※令和2年4月・・・小松地区、渡場地区
　令和6年4月・・・大和地区</t>
    <rPh sb="51" eb="53">
      <t>ヘイセイ</t>
    </rPh>
    <rPh sb="55" eb="58">
      <t>ネンドマツ</t>
    </rPh>
    <rPh sb="59" eb="61">
      <t>サクテイ</t>
    </rPh>
    <rPh sb="64" eb="66">
      <t>オスイ</t>
    </rPh>
    <rPh sb="66" eb="68">
      <t>ショリ</t>
    </rPh>
    <rPh sb="68" eb="70">
      <t>セイビ</t>
    </rPh>
    <rPh sb="70" eb="72">
      <t>コウソウ</t>
    </rPh>
    <rPh sb="74" eb="75">
      <t>モト</t>
    </rPh>
    <rPh sb="78" eb="79">
      <t>スベ</t>
    </rPh>
    <rPh sb="109" eb="111">
      <t>シセツ</t>
    </rPh>
    <rPh sb="112" eb="114">
      <t>トウゴウ</t>
    </rPh>
    <rPh sb="115" eb="116">
      <t>ハカ</t>
    </rPh>
    <rPh sb="117" eb="119">
      <t>ホウシン</t>
    </rPh>
    <rPh sb="130" eb="132">
      <t>ゲンザイ</t>
    </rPh>
    <rPh sb="147" eb="149">
      <t>コウシン</t>
    </rPh>
    <rPh sb="149" eb="151">
      <t>ジギョウ</t>
    </rPh>
    <rPh sb="152" eb="154">
      <t>ジゴ</t>
    </rPh>
    <rPh sb="154" eb="156">
      <t>ホゼン</t>
    </rPh>
    <rPh sb="164" eb="166">
      <t>レイワ</t>
    </rPh>
    <rPh sb="167" eb="168">
      <t>ネン</t>
    </rPh>
    <rPh sb="169" eb="170">
      <t>ツキ</t>
    </rPh>
    <rPh sb="173" eb="175">
      <t>コマツ</t>
    </rPh>
    <rPh sb="175" eb="177">
      <t>チク</t>
    </rPh>
    <rPh sb="178" eb="180">
      <t>ワタリバ</t>
    </rPh>
    <rPh sb="180" eb="182">
      <t>チク</t>
    </rPh>
    <rPh sb="184" eb="186">
      <t>レイワ</t>
    </rPh>
    <rPh sb="187" eb="188">
      <t>ネン</t>
    </rPh>
    <rPh sb="189" eb="190">
      <t>ツキ</t>
    </rPh>
    <rPh sb="193" eb="195">
      <t>ヤマト</t>
    </rPh>
    <rPh sb="195" eb="197">
      <t>チク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</si>
</sst>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58-4927-967E-DC08066757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0D58-4927-967E-DC08066757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11.71</c:v>
                </c:pt>
                <c:pt idx="1">
                  <c:v>11.52</c:v>
                </c:pt>
                <c:pt idx="2">
                  <c:v>11.34</c:v>
                </c:pt>
                <c:pt idx="3">
                  <c:v>11.34</c:v>
                </c:pt>
                <c:pt idx="4">
                  <c:v>7.21</c:v>
                </c:pt>
              </c:numCache>
            </c:numRef>
          </c:val>
          <c:extLst>
            <c:ext xmlns:c16="http://schemas.microsoft.com/office/drawing/2014/chart" uri="{C3380CC4-5D6E-409C-BE32-E72D297353CC}">
              <c16:uniqueId val="{00000000-9063-4C8F-BE39-12AED52277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9063-4C8F-BE39-12AED52277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72.16</c:v>
                </c:pt>
                <c:pt idx="1">
                  <c:v>73.91</c:v>
                </c:pt>
                <c:pt idx="2">
                  <c:v>73.87</c:v>
                </c:pt>
                <c:pt idx="3">
                  <c:v>91.08</c:v>
                </c:pt>
                <c:pt idx="4">
                  <c:v>90.74</c:v>
                </c:pt>
              </c:numCache>
            </c:numRef>
          </c:val>
          <c:extLst>
            <c:ext xmlns:c16="http://schemas.microsoft.com/office/drawing/2014/chart" uri="{C3380CC4-5D6E-409C-BE32-E72D297353CC}">
              <c16:uniqueId val="{00000000-6D60-4FB4-9F67-3AA89BB3D5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6D60-4FB4-9F67-3AA89BB3D5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67.95</c:v>
                </c:pt>
                <c:pt idx="1">
                  <c:v>86.05</c:v>
                </c:pt>
                <c:pt idx="2">
                  <c:v>86.65</c:v>
                </c:pt>
                <c:pt idx="3">
                  <c:v>88.4</c:v>
                </c:pt>
                <c:pt idx="4">
                  <c:v>90.67</c:v>
                </c:pt>
              </c:numCache>
            </c:numRef>
          </c:val>
          <c:extLst>
            <c:ext xmlns:c16="http://schemas.microsoft.com/office/drawing/2014/chart" uri="{C3380CC4-5D6E-409C-BE32-E72D297353CC}">
              <c16:uniqueId val="{00000000-32E7-422B-961E-CC9FFB2B55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7-422B-961E-CC9FFB2B55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D-4559-ACE4-90473EC92C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D-4559-ACE4-90473EC92C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B7-405C-AEF3-7D3F89D7E8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B7-405C-AEF3-7D3F89D7E8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08-4FB5-8146-C6D5CC2D69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8-4FB5-8146-C6D5CC2D69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1-4434-AD9D-58FF7ED7ED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1-4434-AD9D-58FF7ED7ED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1279.49</c:v>
                </c:pt>
                <c:pt idx="1">
                  <c:v>622.89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4C-4622-8ADD-C9FC34640F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3A4C-4622-8ADD-C9FC34640F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33.270000000000003</c:v>
                </c:pt>
                <c:pt idx="1">
                  <c:v>48.82</c:v>
                </c:pt>
                <c:pt idx="2">
                  <c:v>53.26</c:v>
                </c:pt>
                <c:pt idx="3">
                  <c:v>40.869999999999997</c:v>
                </c:pt>
                <c:pt idx="4">
                  <c:v>32.31</c:v>
                </c:pt>
              </c:numCache>
            </c:numRef>
          </c:val>
          <c:extLst>
            <c:ext xmlns:c16="http://schemas.microsoft.com/office/drawing/2014/chart" uri="{C3380CC4-5D6E-409C-BE32-E72D297353CC}">
              <c16:uniqueId val="{00000000-00C5-4004-8A43-322D3F8CC3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00C5-4004-8A43-322D3F8CC3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413.08</c:v>
                </c:pt>
                <c:pt idx="1">
                  <c:v>282.3</c:v>
                </c:pt>
                <c:pt idx="2">
                  <c:v>258.79000000000002</c:v>
                </c:pt>
                <c:pt idx="3">
                  <c:v>337.08</c:v>
                </c:pt>
                <c:pt idx="4">
                  <c:v>389.65</c:v>
                </c:pt>
              </c:numCache>
            </c:numRef>
          </c:val>
          <c:extLst>
            <c:ext xmlns:c16="http://schemas.microsoft.com/office/drawing/2014/chart" uri="{C3380CC4-5D6E-409C-BE32-E72D297353CC}">
              <c16:uniqueId val="{00000000-4B1D-4595-945F-EC235639A2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4B1D-4595-945F-EC235639A2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阿賀野市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42523</v>
      </c>
      <c r="AM8" s="50"/>
      <c r="AN8" s="50"/>
      <c r="AO8" s="50"/>
      <c r="AP8" s="50"/>
      <c r="AQ8" s="50"/>
      <c r="AR8" s="50"/>
      <c r="AS8" s="50"/>
      <c r="AT8" s="45">
        <f>データ!T6</f>
        <v>192.74</v>
      </c>
      <c r="AU8" s="45"/>
      <c r="AV8" s="45"/>
      <c r="AW8" s="45"/>
      <c r="AX8" s="45"/>
      <c r="AY8" s="45"/>
      <c r="AZ8" s="45"/>
      <c r="BA8" s="45"/>
      <c r="BB8" s="45">
        <f>データ!U6</f>
        <v>220.62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v>
      </c>
      <c r="Q10" s="45"/>
      <c r="R10" s="45"/>
      <c r="S10" s="45"/>
      <c r="T10" s="45"/>
      <c r="U10" s="45"/>
      <c r="V10" s="45"/>
      <c r="W10" s="45">
        <f>データ!Q6</f>
        <v>91.59</v>
      </c>
      <c r="X10" s="45"/>
      <c r="Y10" s="45"/>
      <c r="Z10" s="45"/>
      <c r="AA10" s="45"/>
      <c r="AB10" s="45"/>
      <c r="AC10" s="45"/>
      <c r="AD10" s="50">
        <f>データ!R6</f>
        <v>2592</v>
      </c>
      <c r="AE10" s="50"/>
      <c r="AF10" s="50"/>
      <c r="AG10" s="50"/>
      <c r="AH10" s="50"/>
      <c r="AI10" s="50"/>
      <c r="AJ10" s="50"/>
      <c r="AK10" s="2"/>
      <c r="AL10" s="50">
        <f>データ!V6</f>
        <v>1479</v>
      </c>
      <c r="AM10" s="50"/>
      <c r="AN10" s="50"/>
      <c r="AO10" s="50"/>
      <c r="AP10" s="50"/>
      <c r="AQ10" s="50"/>
      <c r="AR10" s="50"/>
      <c r="AS10" s="50"/>
      <c r="AT10" s="45">
        <f>データ!W6</f>
        <v>0.78</v>
      </c>
      <c r="AU10" s="45"/>
      <c r="AV10" s="45"/>
      <c r="AW10" s="45"/>
      <c r="AX10" s="45"/>
      <c r="AY10" s="45"/>
      <c r="AZ10" s="45"/>
      <c r="BA10" s="45"/>
      <c r="BB10" s="45">
        <f>データ!X6</f>
        <v>1896.15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a/xiffVI7WjkvdX838johTCkIe14jl7w+UVJJy8fuQeI+GSG3CvhzbSs4JktnLiOXeU2XxlZ9gkiREPqwTs18Q==" saltValue="BNIh+NRVQ/jld//+Qb+N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152234</v>
      </c>
      <c r="D6" s="33">
        <f t="shared" si="3"/>
        <v>47</v>
      </c>
      <c r="E6" s="33">
        <f t="shared" si="3"/>
        <v>17</v>
      </c>
      <c r="F6" s="33">
        <f t="shared" si="3"/>
        <v>5</v>
      </c>
      <c r="G6" s="33">
        <f t="shared" si="3"/>
        <v>0</v>
      </c>
      <c r="H6" s="33" t="str">
        <f t="shared" si="3"/>
        <v>新潟県　阿賀野市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3.5</v>
      </c>
      <c r="Q6" s="34">
        <f t="shared" si="3"/>
        <v>91.59</v>
      </c>
      <c r="R6" s="34">
        <f t="shared" si="3"/>
        <v>2592</v>
      </c>
      <c r="S6" s="34">
        <f t="shared" si="3"/>
        <v>42523</v>
      </c>
      <c r="T6" s="34">
        <f t="shared" si="3"/>
        <v>192.74</v>
      </c>
      <c r="U6" s="34">
        <f t="shared" si="3"/>
        <v>220.62</v>
      </c>
      <c r="V6" s="34">
        <f t="shared" si="3"/>
        <v>1479</v>
      </c>
      <c r="W6" s="34">
        <f t="shared" si="3"/>
        <v>0.78</v>
      </c>
      <c r="X6" s="34">
        <f t="shared" si="3"/>
        <v>1896.15</v>
      </c>
      <c r="Y6" s="35">
        <f>IF(Y7="",NA(),Y7)</f>
        <v>67.95</v>
      </c>
      <c r="Z6" s="35">
        <f t="shared" ref="Z6:AH6" si="4">IF(Z7="",NA(),Z7)</f>
        <v>86.05</v>
      </c>
      <c r="AA6" s="35">
        <f t="shared" si="4"/>
        <v>86.65</v>
      </c>
      <c r="AB6" s="35">
        <f t="shared" si="4"/>
        <v>88.4</v>
      </c>
      <c r="AC6" s="35">
        <f t="shared" si="4"/>
        <v>90.67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1279.49</v>
      </c>
      <c r="BG6" s="35">
        <f t="shared" ref="BG6:BO6" si="7">IF(BG7="",NA(),BG7)</f>
        <v>622.89</v>
      </c>
      <c r="BH6" s="34">
        <f t="shared" si="7"/>
        <v>0</v>
      </c>
      <c r="BI6" s="34">
        <f t="shared" si="7"/>
        <v>0</v>
      </c>
      <c r="BJ6" s="34">
        <f t="shared" si="7"/>
        <v>0</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33.270000000000003</v>
      </c>
      <c r="BR6" s="35">
        <f t="shared" ref="BR6:BZ6" si="8">IF(BR7="",NA(),BR7)</f>
        <v>48.82</v>
      </c>
      <c r="BS6" s="35">
        <f t="shared" si="8"/>
        <v>53.26</v>
      </c>
      <c r="BT6" s="35">
        <f t="shared" si="8"/>
        <v>40.869999999999997</v>
      </c>
      <c r="BU6" s="35">
        <f t="shared" si="8"/>
        <v>32.31</v>
      </c>
      <c r="BV6" s="35">
        <f t="shared" si="8"/>
        <v>62.3</v>
      </c>
      <c r="BW6" s="35">
        <f t="shared" si="8"/>
        <v>59.3</v>
      </c>
      <c r="BX6" s="35">
        <f t="shared" si="8"/>
        <v>59.83</v>
      </c>
      <c r="BY6" s="35">
        <f t="shared" si="8"/>
        <v>65.33</v>
      </c>
      <c r="BZ6" s="35">
        <f t="shared" si="8"/>
        <v>65.39</v>
      </c>
      <c r="CA6" s="34" t="str">
        <f>IF(CA7="","",IF(CA7="-","【-】","【"&amp;SUBSTITUTE(TEXT(CA7,"#,##0.00"),"-","△")&amp;"】"))</f>
        <v>【59.51】</v>
      </c>
      <c r="CB6" s="35">
        <f>IF(CB7="",NA(),CB7)</f>
        <v>413.08</v>
      </c>
      <c r="CC6" s="35">
        <f t="shared" ref="CC6:CK6" si="9">IF(CC7="",NA(),CC7)</f>
        <v>282.3</v>
      </c>
      <c r="CD6" s="35">
        <f t="shared" si="9"/>
        <v>258.79000000000002</v>
      </c>
      <c r="CE6" s="35">
        <f t="shared" si="9"/>
        <v>337.08</v>
      </c>
      <c r="CF6" s="35">
        <f t="shared" si="9"/>
        <v>389.65</v>
      </c>
      <c r="CG6" s="35">
        <f t="shared" si="9"/>
        <v>235.07</v>
      </c>
      <c r="CH6" s="35">
        <f t="shared" si="9"/>
        <v>248.14</v>
      </c>
      <c r="CI6" s="35">
        <f t="shared" si="9"/>
        <v>246.66</v>
      </c>
      <c r="CJ6" s="35">
        <f t="shared" si="9"/>
        <v>227.43</v>
      </c>
      <c r="CK6" s="35">
        <f t="shared" si="9"/>
        <v>230.88</v>
      </c>
      <c r="CL6" s="34" t="str">
        <f>IF(CL7="","",IF(CL7="-","【-】","【"&amp;SUBSTITUTE(TEXT(CL7,"#,##0.00"),"-","△")&amp;"】"))</f>
        <v>【261.46】</v>
      </c>
      <c r="CM6" s="35">
        <f>IF(CM7="",NA(),CM7)</f>
        <v>11.71</v>
      </c>
      <c r="CN6" s="35">
        <f t="shared" ref="CN6:CV6" si="10">IF(CN7="",NA(),CN7)</f>
        <v>11.52</v>
      </c>
      <c r="CO6" s="35">
        <f t="shared" si="10"/>
        <v>11.34</v>
      </c>
      <c r="CP6" s="35">
        <f t="shared" si="10"/>
        <v>11.34</v>
      </c>
      <c r="CQ6" s="35">
        <f t="shared" si="10"/>
        <v>7.21</v>
      </c>
      <c r="CR6" s="35">
        <f t="shared" si="10"/>
        <v>58.47</v>
      </c>
      <c r="CS6" s="35">
        <f t="shared" si="10"/>
        <v>57.3</v>
      </c>
      <c r="CT6" s="35">
        <f t="shared" si="10"/>
        <v>56</v>
      </c>
      <c r="CU6" s="35">
        <f t="shared" si="10"/>
        <v>56.01</v>
      </c>
      <c r="CV6" s="35">
        <f t="shared" si="10"/>
        <v>56.72</v>
      </c>
      <c r="CW6" s="34" t="str">
        <f>IF(CW7="","",IF(CW7="-","【-】","【"&amp;SUBSTITUTE(TEXT(CW7,"#,##0.00"),"-","△")&amp;"】"))</f>
        <v>【52.23】</v>
      </c>
      <c r="CX6" s="35">
        <f>IF(CX7="",NA(),CX7)</f>
        <v>72.16</v>
      </c>
      <c r="CY6" s="35">
        <f t="shared" ref="CY6:DG6" si="11">IF(CY7="",NA(),CY7)</f>
        <v>73.91</v>
      </c>
      <c r="CZ6" s="35">
        <f t="shared" si="11"/>
        <v>73.87</v>
      </c>
      <c r="DA6" s="35">
        <f t="shared" si="11"/>
        <v>91.08</v>
      </c>
      <c r="DB6" s="35">
        <f t="shared" si="11"/>
        <v>90.74</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152234</v>
      </c>
      <c r="D7" s="37">
        <v>47</v>
      </c>
      <c r="E7" s="37">
        <v>17</v>
      </c>
      <c r="F7" s="37">
        <v>5</v>
      </c>
      <c r="G7" s="37">
        <v>0</v>
      </c>
      <c r="H7" s="37" t="s">
        <v>99</v>
      </c>
      <c r="I7" s="37" t="s">
        <v>100</v>
      </c>
      <c r="J7" s="37" t="s">
        <v>101</v>
      </c>
      <c r="K7" s="37" t="s">
        <v>102</v>
      </c>
      <c r="L7" s="37" t="s">
        <v>103</v>
      </c>
      <c r="M7" s="37" t="s">
        <v>104</v>
      </c>
      <c r="N7" s="38" t="s">
        <v>105</v>
      </c>
      <c r="O7" s="38" t="s">
        <v>106</v>
      </c>
      <c r="P7" s="38">
        <v>3.5</v>
      </c>
      <c r="Q7" s="38">
        <v>91.59</v>
      </c>
      <c r="R7" s="38">
        <v>2592</v>
      </c>
      <c r="S7" s="38">
        <v>42523</v>
      </c>
      <c r="T7" s="38">
        <v>192.74</v>
      </c>
      <c r="U7" s="38">
        <v>220.62</v>
      </c>
      <c r="V7" s="38">
        <v>1479</v>
      </c>
      <c r="W7" s="38">
        <v>0.78</v>
      </c>
      <c r="X7" s="38">
        <v>1896.15</v>
      </c>
      <c r="Y7" s="38">
        <v>67.95</v>
      </c>
      <c r="Z7" s="38">
        <v>86.05</v>
      </c>
      <c r="AA7" s="38">
        <v>86.65</v>
      </c>
      <c r="AB7" s="38">
        <v>88.4</v>
      </c>
      <c r="AC7" s="38">
        <v>90.67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1279.49</v>
      </c>
      <c r="BG7" s="38">
        <v>622.89</v>
      </c>
      <c r="BH7" s="38">
        <v>0</v>
      </c>
      <c r="BI7" s="38">
        <v>0</v>
      </c>
      <c r="BJ7" s="38">
        <v>0</v>
      </c>
      <c r="BK7" s="38">
        <v>632.94000000000005</v>
      </c>
      <c r="BL7" s="38">
        <v>721.43</v>
      </c>
      <c r="BM7" s="38">
        <v>685.34</v>
      </c>
      <c r="BN7" s="38">
        <v>684.74</v>
      </c>
      <c r="BO7" s="38">
        <v>654.91999999999996</v>
      </c>
      <c r="BP7" s="38">
        <v>747.76</v>
      </c>
      <c r="BQ7" s="38">
        <v>33.270000000000003</v>
      </c>
      <c r="BR7" s="38">
        <v>48.82</v>
      </c>
      <c r="BS7" s="38">
        <v>53.26</v>
      </c>
      <c r="BT7" s="38">
        <v>40.869999999999997</v>
      </c>
      <c r="BU7" s="38">
        <v>32.31</v>
      </c>
      <c r="BV7" s="38">
        <v>62.3</v>
      </c>
      <c r="BW7" s="38">
        <v>59.3</v>
      </c>
      <c r="BX7" s="38">
        <v>59.83</v>
      </c>
      <c r="BY7" s="38">
        <v>65.33</v>
      </c>
      <c r="BZ7" s="38">
        <v>65.39</v>
      </c>
      <c r="CA7" s="38">
        <v>59.51</v>
      </c>
      <c r="CB7" s="38">
        <v>413.08</v>
      </c>
      <c r="CC7" s="38">
        <v>282.3</v>
      </c>
      <c r="CD7" s="38">
        <v>258.79000000000002</v>
      </c>
      <c r="CE7" s="38">
        <v>337.08</v>
      </c>
      <c r="CF7" s="38">
        <v>389.65</v>
      </c>
      <c r="CG7" s="38">
        <v>235.07</v>
      </c>
      <c r="CH7" s="38">
        <v>248.14</v>
      </c>
      <c r="CI7" s="38">
        <v>246.66</v>
      </c>
      <c r="CJ7" s="38">
        <v>227.43</v>
      </c>
      <c r="CK7" s="38">
        <v>230.88</v>
      </c>
      <c r="CL7" s="38">
        <v>261.45999999999998</v>
      </c>
      <c r="CM7" s="38">
        <v>11.71</v>
      </c>
      <c r="CN7" s="38">
        <v>11.52</v>
      </c>
      <c r="CO7" s="38">
        <v>11.34</v>
      </c>
      <c r="CP7" s="38">
        <v>11.34</v>
      </c>
      <c r="CQ7" s="38">
        <v>7.21</v>
      </c>
      <c r="CR7" s="38">
        <v>58.47</v>
      </c>
      <c r="CS7" s="38">
        <v>57.3</v>
      </c>
      <c r="CT7" s="38">
        <v>56</v>
      </c>
      <c r="CU7" s="38">
        <v>56.01</v>
      </c>
      <c r="CV7" s="38">
        <v>56.72</v>
      </c>
      <c r="CW7" s="38">
        <v>52.23</v>
      </c>
      <c r="CX7" s="38">
        <v>72.16</v>
      </c>
      <c r="CY7" s="38">
        <v>73.91</v>
      </c>
      <c r="CZ7" s="38">
        <v>73.87</v>
      </c>
      <c r="DA7" s="38">
        <v>91.08</v>
      </c>
      <c r="DB7" s="38">
        <v>90.74</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take-masaki</cp:lastModifiedBy>
  <cp:lastPrinted>2020-02-13T05:45:38Z</cp:lastPrinted>
  <dcterms:created xsi:type="dcterms:W3CDTF">2019-12-05T05:18:50Z</dcterms:created>
  <dcterms:modified xsi:type="dcterms:W3CDTF">2020-02-13T05:45:41Z</dcterms:modified>
  <cp:category/>
</cp:coreProperties>
</file>