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gesuido\!整理後のフォルダ構造（gesuido）\100_全体\22_地方公営企業法適用関連\【経営比較分析】\R1年度【H30経営比較分析表】\県からの確認【修正依頼】（確定版）\"/>
    </mc:Choice>
  </mc:AlternateContent>
  <workbookProtection workbookAlgorithmName="SHA-512" workbookHashValue="qYAGNN2ugdJUZHtgQKiBzUhXJQ6oUJmgOBESj6x6PIuCcmkOCAdT3O2KTGSnGWZmTronRSd9SjGQBDKrcX03hw==" workbookSaltValue="S7XoW/I0PLEC1roqn/4uo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I10" i="4"/>
  <c r="AL8" i="4"/>
  <c r="P8" i="4"/>
  <c r="I8" i="4"/>
  <c r="C10" i="5" l="1"/>
  <c r="D10" i="5"/>
  <c r="E10" i="5"/>
  <c r="B10" i="5"/>
</calcChain>
</file>

<file path=xl/sharedStrings.xml><?xml version="1.0" encoding="utf-8"?>
<sst xmlns="http://schemas.openxmlformats.org/spreadsheetml/2006/main" count="233" uniqueCount="113">
  <si>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</si>
  <si>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</si>
  <si>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</si>
  <si>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</si>
  <si>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</si>
  <si>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</si>
  <si>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</si>
  <si>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</si>
  <si>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</si>
  <si>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</si>
  <si>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</si>
  <si>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</si>
  <si>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</si>
  <si>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</si>
  <si>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</si>
  <si>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</si>
  <si>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</si>
  <si>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</si>
  <si>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</si>
  <si>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</si>
  <si>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</si>
  <si>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</si>
  <si>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</si>
  <si>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</si>
  <si>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</si>
  <si>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</si>
  <si>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</si>
  <si>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</si>
  <si>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</si>
  <si>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</si>
  <si>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</si>
  <si>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</si>
  <si>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</si>
  <si>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</si>
  <si>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</si>
  <si>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</si>
  <si>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</si>
  <si>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</si>
  <si>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</si>
  <si>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</si>
  <si>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</si>
  <si>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</si>
  <si>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</si>
  <si>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</si>
  <si>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</si>
  <si>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</si>
  <si>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</si>
  <si>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</si>
  <si>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</si>
  <si>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</si>
  <si>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</si>
  <si>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</si>
  <si>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</si>
  <si>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</si>
  <si>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</si>
  <si>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</si>
  <si>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</si>
  <si>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</si>
  <si>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</si>
  <si>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</si>
  <si>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</si>
  <si>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</si>
  <si>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</si>
  <si>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</si>
  <si>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</si>
  <si>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</si>
  <si>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</si>
  <si>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</si>
  <si>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</si>
  <si>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</si>
  <si>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</si>
  <si>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</si>
  <si>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</si>
  <si>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</si>
  <si>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</si>
  <si>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</si>
  <si>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</si>
  <si>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</si>
  <si>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</si>
  <si>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</si>
  <si>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</si>
  <si>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</si>
  <si>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</si>
  <si>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</si>
  <si>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</si>
  <si>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</si>
  <si>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</si>
  <si>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</si>
  <si>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</si>
  <si>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</si>
  <si>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</si>
  <si>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</si>
  <si>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</si>
  <si>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</si>
  <si>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</si>
  <si>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</si>
  <si>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</si>
  <si>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阿賀野市</t>
  </si>
  <si>
    <t>法非適用</t>
  </si>
  <si>
    <t>下水道事業</t>
  </si>
  <si>
    <t>特定環境保全公共下水道</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</si>
  <si>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</si>
  <si>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</si>
  <si>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</si>
  <si>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</si>
  <si>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</si>
  <si>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</si>
  <si>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</si>
  <si>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</si>
  <si>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</si>
  <si>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管渠等施設については、法定耐用年数から見て経過年数が短いこともあり、比較的老朽化の度合いは低い。
　現在、一部マンホール蓋の交換など、長寿命化事業を実施しているが、引続きストックマネジメント計画等による老朽化に備えた計画的な施設更新を検討する必要がある。</t>
    <rPh sb="83" eb="85">
      <t>ヒキツヅ</t>
    </rPh>
    <rPh sb="96" eb="98">
      <t>ケイカク</t>
    </rPh>
    <rPh sb="98" eb="99">
      <t>トウ</t>
    </rPh>
    <phoneticPr fontId="16"/>
  </si>
  <si>
    <t xml:space="preserve"> 類似団体との比較では、⑥汚水処理原価は、類似団体を下回っており、⑧水洗化率は、農業集落排水施設の移管により、類似団体平均値を上回り、⑤経費回収率も、類似団体平均値を上回っている。
　また、①収益的収支比率は、単年度の収支の黒字を示す100％以上には達していないため、今後も経営改善を図っていく必要がある。
　特に使用料収入と関連する指標である⑧水洗化率の向上に努め、収益を増加させていく必要がある。
　なお、⑥汚水処理原価が平均値を下回る原因としては、汚水処理の全部を県流域下水道施設（処理場等）を利用していることから、直接的な経費の計上の必要がないことがあげられる。
　</t>
    <rPh sb="21" eb="23">
      <t>ルイジ</t>
    </rPh>
    <rPh sb="23" eb="25">
      <t>ダンタイ</t>
    </rPh>
    <rPh sb="26" eb="28">
      <t>シタマワ</t>
    </rPh>
    <rPh sb="63" eb="65">
      <t>ウワマワ</t>
    </rPh>
    <rPh sb="163" eb="165">
      <t>カンレン</t>
    </rPh>
    <rPh sb="227" eb="229">
      <t>オスイ</t>
    </rPh>
    <rPh sb="229" eb="231">
      <t>ショリ</t>
    </rPh>
    <rPh sb="232" eb="234">
      <t>ゼンブ</t>
    </rPh>
    <rPh sb="235" eb="236">
      <t>ケン</t>
    </rPh>
    <rPh sb="244" eb="247">
      <t>ショリジョウ</t>
    </rPh>
    <rPh sb="247" eb="248">
      <t>トウ</t>
    </rPh>
    <phoneticPr fontId="16"/>
  </si>
  <si>
    <t>　「経営の健全性・効率性」の観点では、県流域下水道施設の利用により、比率は類似団体平均値を上回っている。
　「老朽化の状況」は、事業着手が遅かったため、施設の法定耐用年数で見た場合、施設の更新は少ない状況であるが、今後、計画的な更新が必要である。　
　経営改善の取り組みでは、事業経営の根幹となる使用料収入の増収を図るべく、広報活動や戸別訪問等を実施し水洗化率の向上に努め、併せて、全国平均を下回っている下水道使用料の見直しにより、収支の改善を図る必要がある。
　さらに平成３１年度からは、現在の「官公庁会計」から「地方公営企業会計」に移行し、併せて経営戦略の策定を行うことで経営の健全化に取り組んでいる。</t>
    <rPh sb="19" eb="20">
      <t>ケン</t>
    </rPh>
    <rPh sb="79" eb="81">
      <t>ホウテイ</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</si>
</sst>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7" fillId="0" borderId="3" xfId="0" applyFont="1" applyBorder="1" applyAlignment="1">
      <alignment horizontal="left" vertical="center"/>
    </xf>
    <xf numFmtId="0" fontId="17" fillId="0" borderId="4" xfId="0" applyFont="1" applyBorder="1" applyAlignment="1">
      <alignment horizontal="left" vertical="center"/>
    </xf>
    <xf numFmtId="0" fontId="17" fillId="0" borderId="5" xfId="0" applyFont="1" applyBorder="1" applyAlignment="1">
      <alignment horizontal="left" vertical="center"/>
    </xf>
    <xf numFmtId="0" fontId="17" fillId="0" borderId="6" xfId="0" applyFont="1" applyBorder="1" applyAlignment="1">
      <alignment horizontal="left" vertical="center"/>
    </xf>
    <xf numFmtId="0" fontId="17" fillId="0" borderId="0" xfId="0" applyFont="1" applyBorder="1" applyAlignment="1">
      <alignment horizontal="left" vertical="center"/>
    </xf>
    <xf numFmtId="0" fontId="17"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3A7-4F24-97DD-335FBE65094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0.26</c:v>
                </c:pt>
                <c:pt idx="2">
                  <c:v>0.13</c:v>
                </c:pt>
                <c:pt idx="3">
                  <c:v>0.13</c:v>
                </c:pt>
                <c:pt idx="4">
                  <c:v>0.09</c:v>
                </c:pt>
              </c:numCache>
            </c:numRef>
          </c:val>
          <c:smooth val="0"/>
          <c:extLst>
            <c:ext xmlns:c16="http://schemas.microsoft.com/office/drawing/2014/chart" uri="{C3380CC4-5D6E-409C-BE32-E72D297353CC}">
              <c16:uniqueId val="{00000001-13A7-4F24-97DD-335FBE65094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09E-4638-9602-C47EC40E22D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34.74</c:v>
                </c:pt>
                <c:pt idx="1">
                  <c:v>36.65</c:v>
                </c:pt>
                <c:pt idx="2">
                  <c:v>37.72</c:v>
                </c:pt>
                <c:pt idx="3">
                  <c:v>37.08</c:v>
                </c:pt>
                <c:pt idx="4">
                  <c:v>37.46</c:v>
                </c:pt>
              </c:numCache>
            </c:numRef>
          </c:val>
          <c:smooth val="0"/>
          <c:extLst>
            <c:ext xmlns:c16="http://schemas.microsoft.com/office/drawing/2014/chart" uri="{C3380CC4-5D6E-409C-BE32-E72D297353CC}">
              <c16:uniqueId val="{00000001-309E-4638-9602-C47EC40E22D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65.05</c:v>
                </c:pt>
                <c:pt idx="1">
                  <c:v>66.81</c:v>
                </c:pt>
                <c:pt idx="2">
                  <c:v>68.040000000000006</c:v>
                </c:pt>
                <c:pt idx="3">
                  <c:v>67.31</c:v>
                </c:pt>
                <c:pt idx="4">
                  <c:v>69.92</c:v>
                </c:pt>
              </c:numCache>
            </c:numRef>
          </c:val>
          <c:extLst>
            <c:ext xmlns:c16="http://schemas.microsoft.com/office/drawing/2014/chart" uri="{C3380CC4-5D6E-409C-BE32-E72D297353CC}">
              <c16:uniqueId val="{00000000-821A-4C19-99B2-2A4DEB3E24D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70.14</c:v>
                </c:pt>
                <c:pt idx="1">
                  <c:v>68.83</c:v>
                </c:pt>
                <c:pt idx="2">
                  <c:v>68.459999999999994</c:v>
                </c:pt>
                <c:pt idx="3">
                  <c:v>67.22</c:v>
                </c:pt>
                <c:pt idx="4">
                  <c:v>67.459999999999994</c:v>
                </c:pt>
              </c:numCache>
            </c:numRef>
          </c:val>
          <c:smooth val="0"/>
          <c:extLst>
            <c:ext xmlns:c16="http://schemas.microsoft.com/office/drawing/2014/chart" uri="{C3380CC4-5D6E-409C-BE32-E72D297353CC}">
              <c16:uniqueId val="{00000001-821A-4C19-99B2-2A4DEB3E24D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83.05</c:v>
                </c:pt>
                <c:pt idx="1">
                  <c:v>79.36</c:v>
                </c:pt>
                <c:pt idx="2">
                  <c:v>80.72</c:v>
                </c:pt>
                <c:pt idx="3">
                  <c:v>85.69</c:v>
                </c:pt>
                <c:pt idx="4">
                  <c:v>85.22</c:v>
                </c:pt>
              </c:numCache>
            </c:numRef>
          </c:val>
          <c:extLst>
            <c:ext xmlns:c16="http://schemas.microsoft.com/office/drawing/2014/chart" uri="{C3380CC4-5D6E-409C-BE32-E72D297353CC}">
              <c16:uniqueId val="{00000000-47AA-4DAA-80EA-0F3A3446AFD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7AA-4DAA-80EA-0F3A3446AFD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4C7-4959-8876-C08C26CC06D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C7-4959-8876-C08C26CC06D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852-49C8-999C-5BB2D4A9EB9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852-49C8-999C-5BB2D4A9EB9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06E-4ED7-9CE8-3F4F9012EB1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06E-4ED7-9CE8-3F4F9012EB1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AE2-4991-BD17-E1AC27BA2C0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E2-4991-BD17-E1AC27BA2C0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1813.23</c:v>
                </c:pt>
                <c:pt idx="1">
                  <c:v>5304.53</c:v>
                </c:pt>
                <c:pt idx="2" formatCode="#,##0.00;&quot;△&quot;#,##0.00">
                  <c:v>0</c:v>
                </c:pt>
                <c:pt idx="3" formatCode="#,##0.00;&quot;△&quot;#,##0.00">
                  <c:v>0</c:v>
                </c:pt>
                <c:pt idx="4">
                  <c:v>970.49</c:v>
                </c:pt>
              </c:numCache>
            </c:numRef>
          </c:val>
          <c:extLst>
            <c:ext xmlns:c16="http://schemas.microsoft.com/office/drawing/2014/chart" uri="{C3380CC4-5D6E-409C-BE32-E72D297353CC}">
              <c16:uniqueId val="{00000000-4CCF-48E5-AB66-9ED9BA20B78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1671.86</c:v>
                </c:pt>
                <c:pt idx="1">
                  <c:v>1673.47</c:v>
                </c:pt>
                <c:pt idx="2">
                  <c:v>1592.72</c:v>
                </c:pt>
                <c:pt idx="3">
                  <c:v>1223.96</c:v>
                </c:pt>
                <c:pt idx="4">
                  <c:v>1269.1500000000001</c:v>
                </c:pt>
              </c:numCache>
            </c:numRef>
          </c:val>
          <c:smooth val="0"/>
          <c:extLst>
            <c:ext xmlns:c16="http://schemas.microsoft.com/office/drawing/2014/chart" uri="{C3380CC4-5D6E-409C-BE32-E72D297353CC}">
              <c16:uniqueId val="{00000001-4CCF-48E5-AB66-9ED9BA20B78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77.62</c:v>
                </c:pt>
                <c:pt idx="1">
                  <c:v>84.81</c:v>
                </c:pt>
                <c:pt idx="2">
                  <c:v>89.38</c:v>
                </c:pt>
                <c:pt idx="3">
                  <c:v>90.44</c:v>
                </c:pt>
                <c:pt idx="4">
                  <c:v>88.56</c:v>
                </c:pt>
              </c:numCache>
            </c:numRef>
          </c:val>
          <c:extLst>
            <c:ext xmlns:c16="http://schemas.microsoft.com/office/drawing/2014/chart" uri="{C3380CC4-5D6E-409C-BE32-E72D297353CC}">
              <c16:uniqueId val="{00000000-29E3-4D88-998D-D2EB4C94EA6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50.54</c:v>
                </c:pt>
                <c:pt idx="1">
                  <c:v>49.22</c:v>
                </c:pt>
                <c:pt idx="2">
                  <c:v>53.7</c:v>
                </c:pt>
                <c:pt idx="3">
                  <c:v>61.54</c:v>
                </c:pt>
                <c:pt idx="4">
                  <c:v>63.97</c:v>
                </c:pt>
              </c:numCache>
            </c:numRef>
          </c:val>
          <c:smooth val="0"/>
          <c:extLst>
            <c:ext xmlns:c16="http://schemas.microsoft.com/office/drawing/2014/chart" uri="{C3380CC4-5D6E-409C-BE32-E72D297353CC}">
              <c16:uniqueId val="{00000001-29E3-4D88-998D-D2EB4C94EA6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179.72</c:v>
                </c:pt>
                <c:pt idx="1">
                  <c:v>167.72</c:v>
                </c:pt>
                <c:pt idx="2">
                  <c:v>159.07</c:v>
                </c:pt>
                <c:pt idx="3">
                  <c:v>157.81</c:v>
                </c:pt>
                <c:pt idx="4">
                  <c:v>149.69</c:v>
                </c:pt>
              </c:numCache>
            </c:numRef>
          </c:val>
          <c:extLst>
            <c:ext xmlns:c16="http://schemas.microsoft.com/office/drawing/2014/chart" uri="{C3380CC4-5D6E-409C-BE32-E72D297353CC}">
              <c16:uniqueId val="{00000000-F5E0-40CD-899C-CDEE8235EA7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320.36</c:v>
                </c:pt>
                <c:pt idx="1">
                  <c:v>332.02</c:v>
                </c:pt>
                <c:pt idx="2">
                  <c:v>300.35000000000002</c:v>
                </c:pt>
                <c:pt idx="3">
                  <c:v>267.86</c:v>
                </c:pt>
                <c:pt idx="4">
                  <c:v>256.82</c:v>
                </c:pt>
              </c:numCache>
            </c:numRef>
          </c:val>
          <c:smooth val="0"/>
          <c:extLst>
            <c:ext xmlns:c16="http://schemas.microsoft.com/office/drawing/2014/chart" uri="{C3380CC4-5D6E-409C-BE32-E72D297353CC}">
              <c16:uniqueId val="{00000001-F5E0-40CD-899C-CDEE8235EA7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19" zoomScaleNormal="100" workbookViewId="0">
      <selection activeCell="BK58" sqref="BK5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新潟県　阿賀野市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D3</v>
      </c>
      <c r="X8" s="48"/>
      <c r="Y8" s="48"/>
      <c r="Z8" s="48"/>
      <c r="AA8" s="48"/>
      <c r="AB8" s="48"/>
      <c r="AC8" s="48"/>
      <c r="AD8" s="49" t="str">
        <f>データ!$M$6</f>
        <v>非設置</v>
      </c>
      <c r="AE8" s="49"/>
      <c r="AF8" s="49"/>
      <c r="AG8" s="49"/>
      <c r="AH8" s="49"/>
      <c r="AI8" s="49"/>
      <c r="AJ8" s="49"/>
      <c r="AK8" s="3"/>
      <c r="AL8" s="50">
        <f>データ!S6</f>
        <v>42523</v>
      </c>
      <c r="AM8" s="50"/>
      <c r="AN8" s="50"/>
      <c r="AO8" s="50"/>
      <c r="AP8" s="50"/>
      <c r="AQ8" s="50"/>
      <c r="AR8" s="50"/>
      <c r="AS8" s="50"/>
      <c r="AT8" s="45">
        <f>データ!T6</f>
        <v>192.74</v>
      </c>
      <c r="AU8" s="45"/>
      <c r="AV8" s="45"/>
      <c r="AW8" s="45"/>
      <c r="AX8" s="45"/>
      <c r="AY8" s="45"/>
      <c r="AZ8" s="45"/>
      <c r="BA8" s="45"/>
      <c r="BB8" s="45">
        <f>データ!U6</f>
        <v>220.62</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34.19</v>
      </c>
      <c r="Q10" s="45"/>
      <c r="R10" s="45"/>
      <c r="S10" s="45"/>
      <c r="T10" s="45"/>
      <c r="U10" s="45"/>
      <c r="V10" s="45"/>
      <c r="W10" s="45">
        <f>データ!Q6</f>
        <v>97.37</v>
      </c>
      <c r="X10" s="45"/>
      <c r="Y10" s="45"/>
      <c r="Z10" s="45"/>
      <c r="AA10" s="45"/>
      <c r="AB10" s="45"/>
      <c r="AC10" s="45"/>
      <c r="AD10" s="50">
        <f>データ!R6</f>
        <v>2592</v>
      </c>
      <c r="AE10" s="50"/>
      <c r="AF10" s="50"/>
      <c r="AG10" s="50"/>
      <c r="AH10" s="50"/>
      <c r="AI10" s="50"/>
      <c r="AJ10" s="50"/>
      <c r="AK10" s="2"/>
      <c r="AL10" s="50">
        <f>データ!V6</f>
        <v>14450</v>
      </c>
      <c r="AM10" s="50"/>
      <c r="AN10" s="50"/>
      <c r="AO10" s="50"/>
      <c r="AP10" s="50"/>
      <c r="AQ10" s="50"/>
      <c r="AR10" s="50"/>
      <c r="AS10" s="50"/>
      <c r="AT10" s="45">
        <f>データ!W6</f>
        <v>6.47</v>
      </c>
      <c r="AU10" s="45"/>
      <c r="AV10" s="45"/>
      <c r="AW10" s="45"/>
      <c r="AX10" s="45"/>
      <c r="AY10" s="45"/>
      <c r="AZ10" s="45"/>
      <c r="BA10" s="45"/>
      <c r="BB10" s="45">
        <f>データ!X6</f>
        <v>2233.38</v>
      </c>
      <c r="BC10" s="45"/>
      <c r="BD10" s="45"/>
      <c r="BE10" s="45"/>
      <c r="BF10" s="45"/>
      <c r="BG10" s="45"/>
      <c r="BH10" s="45"/>
      <c r="BI10" s="45"/>
      <c r="BJ10" s="2"/>
      <c r="BK10" s="2"/>
      <c r="BL10" s="74" t="s">
        <v>22</v>
      </c>
      <c r="BM10" s="7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6" t="s">
        <v>24</v>
      </c>
      <c r="BM11" s="76"/>
      <c r="BN11" s="76"/>
      <c r="BO11" s="76"/>
      <c r="BP11" s="76"/>
      <c r="BQ11" s="76"/>
      <c r="BR11" s="76"/>
      <c r="BS11" s="76"/>
      <c r="BT11" s="76"/>
      <c r="BU11" s="76"/>
      <c r="BV11" s="76"/>
      <c r="BW11" s="76"/>
      <c r="BX11" s="76"/>
      <c r="BY11" s="76"/>
      <c r="BZ11" s="7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6"/>
      <c r="BM12" s="76"/>
      <c r="BN12" s="76"/>
      <c r="BO12" s="76"/>
      <c r="BP12" s="76"/>
      <c r="BQ12" s="76"/>
      <c r="BR12" s="76"/>
      <c r="BS12" s="76"/>
      <c r="BT12" s="76"/>
      <c r="BU12" s="76"/>
      <c r="BV12" s="76"/>
      <c r="BW12" s="76"/>
      <c r="BX12" s="76"/>
      <c r="BY12" s="76"/>
      <c r="BZ12" s="7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7"/>
      <c r="BM13" s="77"/>
      <c r="BN13" s="77"/>
      <c r="BO13" s="77"/>
      <c r="BP13" s="77"/>
      <c r="BQ13" s="77"/>
      <c r="BR13" s="77"/>
      <c r="BS13" s="77"/>
      <c r="BT13" s="77"/>
      <c r="BU13" s="77"/>
      <c r="BV13" s="77"/>
      <c r="BW13" s="77"/>
      <c r="BX13" s="77"/>
      <c r="BY13" s="77"/>
      <c r="BZ13" s="77"/>
    </row>
    <row r="14" spans="1:78" ht="13.5" customHeight="1" x14ac:dyDescent="0.15">
      <c r="A14" s="2"/>
      <c r="B14" s="78" t="s">
        <v>25</v>
      </c>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80"/>
      <c r="BK14" s="2"/>
      <c r="BL14" s="81" t="s">
        <v>26</v>
      </c>
      <c r="BM14" s="82"/>
      <c r="BN14" s="82"/>
      <c r="BO14" s="82"/>
      <c r="BP14" s="82"/>
      <c r="BQ14" s="82"/>
      <c r="BR14" s="82"/>
      <c r="BS14" s="82"/>
      <c r="BT14" s="82"/>
      <c r="BU14" s="82"/>
      <c r="BV14" s="82"/>
      <c r="BW14" s="82"/>
      <c r="BX14" s="82"/>
      <c r="BY14" s="82"/>
      <c r="BZ14" s="83"/>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84"/>
      <c r="BM15" s="85"/>
      <c r="BN15" s="85"/>
      <c r="BO15" s="85"/>
      <c r="BP15" s="85"/>
      <c r="BQ15" s="85"/>
      <c r="BR15" s="85"/>
      <c r="BS15" s="85"/>
      <c r="BT15" s="85"/>
      <c r="BU15" s="85"/>
      <c r="BV15" s="85"/>
      <c r="BW15" s="85"/>
      <c r="BX15" s="85"/>
      <c r="BY15" s="85"/>
      <c r="BZ15" s="8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111</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110</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112</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1"/>
      <c r="BM82" s="72"/>
      <c r="BN82" s="72"/>
      <c r="BO82" s="72"/>
      <c r="BP82" s="72"/>
      <c r="BQ82" s="72"/>
      <c r="BR82" s="72"/>
      <c r="BS82" s="72"/>
      <c r="BT82" s="72"/>
      <c r="BU82" s="72"/>
      <c r="BV82" s="72"/>
      <c r="BW82" s="72"/>
      <c r="BX82" s="72"/>
      <c r="BY82" s="72"/>
      <c r="BZ82" s="73"/>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43</v>
      </c>
      <c r="N86" s="26" t="s">
        <v>43</v>
      </c>
      <c r="O86" s="26" t="str">
        <f>データ!EO6</f>
        <v>【0.12】</v>
      </c>
    </row>
  </sheetData>
  <sheetProtection algorithmName="SHA-512" hashValue="nl/fNkj0/WStvclRjz99bv+h109QIXHjgWi2THb3MZKuIZNgOXXCY4L7WGtjme7dkc9kQ8/JD1hqCiXtCxCgaw==" saltValue="SZFwrDiDtmZygk6XT/Ar3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88" t="s">
        <v>53</v>
      </c>
      <c r="I3" s="89"/>
      <c r="J3" s="89"/>
      <c r="K3" s="89"/>
      <c r="L3" s="89"/>
      <c r="M3" s="89"/>
      <c r="N3" s="89"/>
      <c r="O3" s="89"/>
      <c r="P3" s="89"/>
      <c r="Q3" s="89"/>
      <c r="R3" s="89"/>
      <c r="S3" s="89"/>
      <c r="T3" s="89"/>
      <c r="U3" s="89"/>
      <c r="V3" s="89"/>
      <c r="W3" s="89"/>
      <c r="X3" s="90"/>
      <c r="Y3" s="94" t="s">
        <v>54</v>
      </c>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t="s">
        <v>55</v>
      </c>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c r="EO3" s="87"/>
    </row>
    <row r="4" spans="1:145" x14ac:dyDescent="0.15">
      <c r="A4" s="28" t="s">
        <v>56</v>
      </c>
      <c r="B4" s="30"/>
      <c r="C4" s="30"/>
      <c r="D4" s="30"/>
      <c r="E4" s="30"/>
      <c r="F4" s="30"/>
      <c r="G4" s="30"/>
      <c r="H4" s="91"/>
      <c r="I4" s="92"/>
      <c r="J4" s="92"/>
      <c r="K4" s="92"/>
      <c r="L4" s="92"/>
      <c r="M4" s="92"/>
      <c r="N4" s="92"/>
      <c r="O4" s="92"/>
      <c r="P4" s="92"/>
      <c r="Q4" s="92"/>
      <c r="R4" s="92"/>
      <c r="S4" s="92"/>
      <c r="T4" s="92"/>
      <c r="U4" s="92"/>
      <c r="V4" s="92"/>
      <c r="W4" s="92"/>
      <c r="X4" s="93"/>
      <c r="Y4" s="87" t="s">
        <v>57</v>
      </c>
      <c r="Z4" s="87"/>
      <c r="AA4" s="87"/>
      <c r="AB4" s="87"/>
      <c r="AC4" s="87"/>
      <c r="AD4" s="87"/>
      <c r="AE4" s="87"/>
      <c r="AF4" s="87"/>
      <c r="AG4" s="87"/>
      <c r="AH4" s="87"/>
      <c r="AI4" s="87"/>
      <c r="AJ4" s="87" t="s">
        <v>58</v>
      </c>
      <c r="AK4" s="87"/>
      <c r="AL4" s="87"/>
      <c r="AM4" s="87"/>
      <c r="AN4" s="87"/>
      <c r="AO4" s="87"/>
      <c r="AP4" s="87"/>
      <c r="AQ4" s="87"/>
      <c r="AR4" s="87"/>
      <c r="AS4" s="87"/>
      <c r="AT4" s="87"/>
      <c r="AU4" s="87" t="s">
        <v>59</v>
      </c>
      <c r="AV4" s="87"/>
      <c r="AW4" s="87"/>
      <c r="AX4" s="87"/>
      <c r="AY4" s="87"/>
      <c r="AZ4" s="87"/>
      <c r="BA4" s="87"/>
      <c r="BB4" s="87"/>
      <c r="BC4" s="87"/>
      <c r="BD4" s="87"/>
      <c r="BE4" s="87"/>
      <c r="BF4" s="87" t="s">
        <v>60</v>
      </c>
      <c r="BG4" s="87"/>
      <c r="BH4" s="87"/>
      <c r="BI4" s="87"/>
      <c r="BJ4" s="87"/>
      <c r="BK4" s="87"/>
      <c r="BL4" s="87"/>
      <c r="BM4" s="87"/>
      <c r="BN4" s="87"/>
      <c r="BO4" s="87"/>
      <c r="BP4" s="87"/>
      <c r="BQ4" s="87" t="s">
        <v>61</v>
      </c>
      <c r="BR4" s="87"/>
      <c r="BS4" s="87"/>
      <c r="BT4" s="87"/>
      <c r="BU4" s="87"/>
      <c r="BV4" s="87"/>
      <c r="BW4" s="87"/>
      <c r="BX4" s="87"/>
      <c r="BY4" s="87"/>
      <c r="BZ4" s="87"/>
      <c r="CA4" s="87"/>
      <c r="CB4" s="87" t="s">
        <v>62</v>
      </c>
      <c r="CC4" s="87"/>
      <c r="CD4" s="87"/>
      <c r="CE4" s="87"/>
      <c r="CF4" s="87"/>
      <c r="CG4" s="87"/>
      <c r="CH4" s="87"/>
      <c r="CI4" s="87"/>
      <c r="CJ4" s="87"/>
      <c r="CK4" s="87"/>
      <c r="CL4" s="87"/>
      <c r="CM4" s="87" t="s">
        <v>63</v>
      </c>
      <c r="CN4" s="87"/>
      <c r="CO4" s="87"/>
      <c r="CP4" s="87"/>
      <c r="CQ4" s="87"/>
      <c r="CR4" s="87"/>
      <c r="CS4" s="87"/>
      <c r="CT4" s="87"/>
      <c r="CU4" s="87"/>
      <c r="CV4" s="87"/>
      <c r="CW4" s="87"/>
      <c r="CX4" s="87" t="s">
        <v>64</v>
      </c>
      <c r="CY4" s="87"/>
      <c r="CZ4" s="87"/>
      <c r="DA4" s="87"/>
      <c r="DB4" s="87"/>
      <c r="DC4" s="87"/>
      <c r="DD4" s="87"/>
      <c r="DE4" s="87"/>
      <c r="DF4" s="87"/>
      <c r="DG4" s="87"/>
      <c r="DH4" s="87"/>
      <c r="DI4" s="87" t="s">
        <v>65</v>
      </c>
      <c r="DJ4" s="87"/>
      <c r="DK4" s="87"/>
      <c r="DL4" s="87"/>
      <c r="DM4" s="87"/>
      <c r="DN4" s="87"/>
      <c r="DO4" s="87"/>
      <c r="DP4" s="87"/>
      <c r="DQ4" s="87"/>
      <c r="DR4" s="87"/>
      <c r="DS4" s="87"/>
      <c r="DT4" s="87" t="s">
        <v>66</v>
      </c>
      <c r="DU4" s="87"/>
      <c r="DV4" s="87"/>
      <c r="DW4" s="87"/>
      <c r="DX4" s="87"/>
      <c r="DY4" s="87"/>
      <c r="DZ4" s="87"/>
      <c r="EA4" s="87"/>
      <c r="EB4" s="87"/>
      <c r="EC4" s="87"/>
      <c r="ED4" s="87"/>
      <c r="EE4" s="87" t="s">
        <v>67</v>
      </c>
      <c r="EF4" s="87"/>
      <c r="EG4" s="87"/>
      <c r="EH4" s="87"/>
      <c r="EI4" s="87"/>
      <c r="EJ4" s="87"/>
      <c r="EK4" s="87"/>
      <c r="EL4" s="87"/>
      <c r="EM4" s="87"/>
      <c r="EN4" s="87"/>
      <c r="EO4" s="87"/>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152234</v>
      </c>
      <c r="D6" s="33">
        <f t="shared" si="3"/>
        <v>47</v>
      </c>
      <c r="E6" s="33">
        <f t="shared" si="3"/>
        <v>17</v>
      </c>
      <c r="F6" s="33">
        <f t="shared" si="3"/>
        <v>4</v>
      </c>
      <c r="G6" s="33">
        <f t="shared" si="3"/>
        <v>0</v>
      </c>
      <c r="H6" s="33" t="str">
        <f t="shared" si="3"/>
        <v>新潟県　阿賀野市</v>
      </c>
      <c r="I6" s="33" t="str">
        <f t="shared" si="3"/>
        <v>法非適用</v>
      </c>
      <c r="J6" s="33" t="str">
        <f t="shared" si="3"/>
        <v>下水道事業</v>
      </c>
      <c r="K6" s="33" t="str">
        <f t="shared" si="3"/>
        <v>特定環境保全公共下水道</v>
      </c>
      <c r="L6" s="33" t="str">
        <f t="shared" si="3"/>
        <v>D3</v>
      </c>
      <c r="M6" s="33" t="str">
        <f t="shared" si="3"/>
        <v>非設置</v>
      </c>
      <c r="N6" s="34" t="str">
        <f t="shared" si="3"/>
        <v>-</v>
      </c>
      <c r="O6" s="34" t="str">
        <f t="shared" si="3"/>
        <v>該当数値なし</v>
      </c>
      <c r="P6" s="34">
        <f t="shared" si="3"/>
        <v>34.19</v>
      </c>
      <c r="Q6" s="34">
        <f t="shared" si="3"/>
        <v>97.37</v>
      </c>
      <c r="R6" s="34">
        <f t="shared" si="3"/>
        <v>2592</v>
      </c>
      <c r="S6" s="34">
        <f t="shared" si="3"/>
        <v>42523</v>
      </c>
      <c r="T6" s="34">
        <f t="shared" si="3"/>
        <v>192.74</v>
      </c>
      <c r="U6" s="34">
        <f t="shared" si="3"/>
        <v>220.62</v>
      </c>
      <c r="V6" s="34">
        <f t="shared" si="3"/>
        <v>14450</v>
      </c>
      <c r="W6" s="34">
        <f t="shared" si="3"/>
        <v>6.47</v>
      </c>
      <c r="X6" s="34">
        <f t="shared" si="3"/>
        <v>2233.38</v>
      </c>
      <c r="Y6" s="35">
        <f>IF(Y7="",NA(),Y7)</f>
        <v>83.05</v>
      </c>
      <c r="Z6" s="35">
        <f t="shared" ref="Z6:AH6" si="4">IF(Z7="",NA(),Z7)</f>
        <v>79.36</v>
      </c>
      <c r="AA6" s="35">
        <f t="shared" si="4"/>
        <v>80.72</v>
      </c>
      <c r="AB6" s="35">
        <f t="shared" si="4"/>
        <v>85.69</v>
      </c>
      <c r="AC6" s="35">
        <f t="shared" si="4"/>
        <v>85.22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1813.23</v>
      </c>
      <c r="BG6" s="35">
        <f t="shared" ref="BG6:BO6" si="7">IF(BG7="",NA(),BG7)</f>
        <v>5304.53</v>
      </c>
      <c r="BH6" s="34">
        <f t="shared" si="7"/>
        <v>0</v>
      </c>
      <c r="BI6" s="34">
        <f t="shared" si="7"/>
        <v>0</v>
      </c>
      <c r="BJ6" s="35">
        <f t="shared" si="7"/>
        <v>970.49</v>
      </c>
      <c r="BK6" s="35">
        <f t="shared" si="7"/>
        <v>1671.86</v>
      </c>
      <c r="BL6" s="35">
        <f t="shared" si="7"/>
        <v>1673.47</v>
      </c>
      <c r="BM6" s="35">
        <f t="shared" si="7"/>
        <v>1592.72</v>
      </c>
      <c r="BN6" s="35">
        <f t="shared" si="7"/>
        <v>1223.96</v>
      </c>
      <c r="BO6" s="35">
        <f t="shared" si="7"/>
        <v>1269.1500000000001</v>
      </c>
      <c r="BP6" s="34" t="str">
        <f>IF(BP7="","",IF(BP7="-","【-】","【"&amp;SUBSTITUTE(TEXT(BP7,"#,##0.00"),"-","△")&amp;"】"))</f>
        <v>【1,209.40】</v>
      </c>
      <c r="BQ6" s="35">
        <f>IF(BQ7="",NA(),BQ7)</f>
        <v>77.62</v>
      </c>
      <c r="BR6" s="35">
        <f t="shared" ref="BR6:BZ6" si="8">IF(BR7="",NA(),BR7)</f>
        <v>84.81</v>
      </c>
      <c r="BS6" s="35">
        <f t="shared" si="8"/>
        <v>89.38</v>
      </c>
      <c r="BT6" s="35">
        <f t="shared" si="8"/>
        <v>90.44</v>
      </c>
      <c r="BU6" s="35">
        <f t="shared" si="8"/>
        <v>88.56</v>
      </c>
      <c r="BV6" s="35">
        <f t="shared" si="8"/>
        <v>50.54</v>
      </c>
      <c r="BW6" s="35">
        <f t="shared" si="8"/>
        <v>49.22</v>
      </c>
      <c r="BX6" s="35">
        <f t="shared" si="8"/>
        <v>53.7</v>
      </c>
      <c r="BY6" s="35">
        <f t="shared" si="8"/>
        <v>61.54</v>
      </c>
      <c r="BZ6" s="35">
        <f t="shared" si="8"/>
        <v>63.97</v>
      </c>
      <c r="CA6" s="34" t="str">
        <f>IF(CA7="","",IF(CA7="-","【-】","【"&amp;SUBSTITUTE(TEXT(CA7,"#,##0.00"),"-","△")&amp;"】"))</f>
        <v>【74.48】</v>
      </c>
      <c r="CB6" s="35">
        <f>IF(CB7="",NA(),CB7)</f>
        <v>179.72</v>
      </c>
      <c r="CC6" s="35">
        <f t="shared" ref="CC6:CK6" si="9">IF(CC7="",NA(),CC7)</f>
        <v>167.72</v>
      </c>
      <c r="CD6" s="35">
        <f t="shared" si="9"/>
        <v>159.07</v>
      </c>
      <c r="CE6" s="35">
        <f t="shared" si="9"/>
        <v>157.81</v>
      </c>
      <c r="CF6" s="35">
        <f t="shared" si="9"/>
        <v>149.69</v>
      </c>
      <c r="CG6" s="35">
        <f t="shared" si="9"/>
        <v>320.36</v>
      </c>
      <c r="CH6" s="35">
        <f t="shared" si="9"/>
        <v>332.02</v>
      </c>
      <c r="CI6" s="35">
        <f t="shared" si="9"/>
        <v>300.35000000000002</v>
      </c>
      <c r="CJ6" s="35">
        <f t="shared" si="9"/>
        <v>267.86</v>
      </c>
      <c r="CK6" s="35">
        <f t="shared" si="9"/>
        <v>256.82</v>
      </c>
      <c r="CL6" s="34" t="str">
        <f>IF(CL7="","",IF(CL7="-","【-】","【"&amp;SUBSTITUTE(TEXT(CL7,"#,##0.00"),"-","△")&amp;"】"))</f>
        <v>【219.46】</v>
      </c>
      <c r="CM6" s="35" t="str">
        <f>IF(CM7="",NA(),CM7)</f>
        <v>-</v>
      </c>
      <c r="CN6" s="35" t="str">
        <f t="shared" ref="CN6:CV6" si="10">IF(CN7="",NA(),CN7)</f>
        <v>-</v>
      </c>
      <c r="CO6" s="35" t="str">
        <f t="shared" si="10"/>
        <v>-</v>
      </c>
      <c r="CP6" s="35" t="str">
        <f t="shared" si="10"/>
        <v>-</v>
      </c>
      <c r="CQ6" s="35" t="str">
        <f t="shared" si="10"/>
        <v>-</v>
      </c>
      <c r="CR6" s="35">
        <f t="shared" si="10"/>
        <v>34.74</v>
      </c>
      <c r="CS6" s="35">
        <f t="shared" si="10"/>
        <v>36.65</v>
      </c>
      <c r="CT6" s="35">
        <f t="shared" si="10"/>
        <v>37.72</v>
      </c>
      <c r="CU6" s="35">
        <f t="shared" si="10"/>
        <v>37.08</v>
      </c>
      <c r="CV6" s="35">
        <f t="shared" si="10"/>
        <v>37.46</v>
      </c>
      <c r="CW6" s="34" t="str">
        <f>IF(CW7="","",IF(CW7="-","【-】","【"&amp;SUBSTITUTE(TEXT(CW7,"#,##0.00"),"-","△")&amp;"】"))</f>
        <v>【42.82】</v>
      </c>
      <c r="CX6" s="35">
        <f>IF(CX7="",NA(),CX7)</f>
        <v>65.05</v>
      </c>
      <c r="CY6" s="35">
        <f t="shared" ref="CY6:DG6" si="11">IF(CY7="",NA(),CY7)</f>
        <v>66.81</v>
      </c>
      <c r="CZ6" s="35">
        <f t="shared" si="11"/>
        <v>68.040000000000006</v>
      </c>
      <c r="DA6" s="35">
        <f t="shared" si="11"/>
        <v>67.31</v>
      </c>
      <c r="DB6" s="35">
        <f t="shared" si="11"/>
        <v>69.92</v>
      </c>
      <c r="DC6" s="35">
        <f t="shared" si="11"/>
        <v>70.14</v>
      </c>
      <c r="DD6" s="35">
        <f t="shared" si="11"/>
        <v>68.83</v>
      </c>
      <c r="DE6" s="35">
        <f t="shared" si="11"/>
        <v>68.459999999999994</v>
      </c>
      <c r="DF6" s="35">
        <f t="shared" si="11"/>
        <v>67.22</v>
      </c>
      <c r="DG6" s="35">
        <f t="shared" si="11"/>
        <v>67.459999999999994</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0.08</v>
      </c>
      <c r="EK6" s="35">
        <f t="shared" si="14"/>
        <v>0.26</v>
      </c>
      <c r="EL6" s="35">
        <f t="shared" si="14"/>
        <v>0.13</v>
      </c>
      <c r="EM6" s="35">
        <f t="shared" si="14"/>
        <v>0.13</v>
      </c>
      <c r="EN6" s="35">
        <f t="shared" si="14"/>
        <v>0.09</v>
      </c>
      <c r="EO6" s="34" t="str">
        <f>IF(EO7="","",IF(EO7="-","【-】","【"&amp;SUBSTITUTE(TEXT(EO7,"#,##0.00"),"-","△")&amp;"】"))</f>
        <v>【0.12】</v>
      </c>
    </row>
    <row r="7" spans="1:145" s="36" customFormat="1" x14ac:dyDescent="0.15">
      <c r="A7" s="28"/>
      <c r="B7" s="37">
        <v>2018</v>
      </c>
      <c r="C7" s="37">
        <v>152234</v>
      </c>
      <c r="D7" s="37">
        <v>47</v>
      </c>
      <c r="E7" s="37">
        <v>17</v>
      </c>
      <c r="F7" s="37">
        <v>4</v>
      </c>
      <c r="G7" s="37">
        <v>0</v>
      </c>
      <c r="H7" s="37" t="s">
        <v>97</v>
      </c>
      <c r="I7" s="37" t="s">
        <v>98</v>
      </c>
      <c r="J7" s="37" t="s">
        <v>99</v>
      </c>
      <c r="K7" s="37" t="s">
        <v>100</v>
      </c>
      <c r="L7" s="37" t="s">
        <v>101</v>
      </c>
      <c r="M7" s="37" t="s">
        <v>102</v>
      </c>
      <c r="N7" s="38" t="s">
        <v>103</v>
      </c>
      <c r="O7" s="38" t="s">
        <v>104</v>
      </c>
      <c r="P7" s="38">
        <v>34.19</v>
      </c>
      <c r="Q7" s="38">
        <v>97.37</v>
      </c>
      <c r="R7" s="38">
        <v>2592</v>
      </c>
      <c r="S7" s="38">
        <v>42523</v>
      </c>
      <c r="T7" s="38">
        <v>192.74</v>
      </c>
      <c r="U7" s="38">
        <v>220.62</v>
      </c>
      <c r="V7" s="38">
        <v>14450</v>
      </c>
      <c r="W7" s="38">
        <v>6.47</v>
      </c>
      <c r="X7" s="38">
        <v>2233.38</v>
      </c>
      <c r="Y7" s="38">
        <v>83.05</v>
      </c>
      <c r="Z7" s="38">
        <v>79.36</v>
      </c>
      <c r="AA7" s="38">
        <v>80.72</v>
      </c>
      <c r="AB7" s="38">
        <v>85.69</v>
      </c>
      <c r="AC7" s="38">
        <v>85.22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1813.23</v>
      </c>
      <c r="BG7" s="38">
        <v>5304.53</v>
      </c>
      <c r="BH7" s="38">
        <v>0</v>
      </c>
      <c r="BI7" s="38">
        <v>0</v>
      </c>
      <c r="BJ7" s="38">
        <v>970.49</v>
      </c>
      <c r="BK7" s="38">
        <v>1671.86</v>
      </c>
      <c r="BL7" s="38">
        <v>1673.47</v>
      </c>
      <c r="BM7" s="38">
        <v>1592.72</v>
      </c>
      <c r="BN7" s="38">
        <v>1223.96</v>
      </c>
      <c r="BO7" s="38">
        <v>1269.1500000000001</v>
      </c>
      <c r="BP7" s="38">
        <v>1209.4000000000001</v>
      </c>
      <c r="BQ7" s="38">
        <v>77.62</v>
      </c>
      <c r="BR7" s="38">
        <v>84.81</v>
      </c>
      <c r="BS7" s="38">
        <v>89.38</v>
      </c>
      <c r="BT7" s="38">
        <v>90.44</v>
      </c>
      <c r="BU7" s="38">
        <v>88.56</v>
      </c>
      <c r="BV7" s="38">
        <v>50.54</v>
      </c>
      <c r="BW7" s="38">
        <v>49.22</v>
      </c>
      <c r="BX7" s="38">
        <v>53.7</v>
      </c>
      <c r="BY7" s="38">
        <v>61.54</v>
      </c>
      <c r="BZ7" s="38">
        <v>63.97</v>
      </c>
      <c r="CA7" s="38">
        <v>74.48</v>
      </c>
      <c r="CB7" s="38">
        <v>179.72</v>
      </c>
      <c r="CC7" s="38">
        <v>167.72</v>
      </c>
      <c r="CD7" s="38">
        <v>159.07</v>
      </c>
      <c r="CE7" s="38">
        <v>157.81</v>
      </c>
      <c r="CF7" s="38">
        <v>149.69</v>
      </c>
      <c r="CG7" s="38">
        <v>320.36</v>
      </c>
      <c r="CH7" s="38">
        <v>332.02</v>
      </c>
      <c r="CI7" s="38">
        <v>300.35000000000002</v>
      </c>
      <c r="CJ7" s="38">
        <v>267.86</v>
      </c>
      <c r="CK7" s="38">
        <v>256.82</v>
      </c>
      <c r="CL7" s="38">
        <v>219.46</v>
      </c>
      <c r="CM7" s="38" t="s">
        <v>103</v>
      </c>
      <c r="CN7" s="38" t="s">
        <v>103</v>
      </c>
      <c r="CO7" s="38" t="s">
        <v>103</v>
      </c>
      <c r="CP7" s="38" t="s">
        <v>103</v>
      </c>
      <c r="CQ7" s="38" t="s">
        <v>103</v>
      </c>
      <c r="CR7" s="38">
        <v>34.74</v>
      </c>
      <c r="CS7" s="38">
        <v>36.65</v>
      </c>
      <c r="CT7" s="38">
        <v>37.72</v>
      </c>
      <c r="CU7" s="38">
        <v>37.08</v>
      </c>
      <c r="CV7" s="38">
        <v>37.46</v>
      </c>
      <c r="CW7" s="38">
        <v>42.82</v>
      </c>
      <c r="CX7" s="38">
        <v>65.05</v>
      </c>
      <c r="CY7" s="38">
        <v>66.81</v>
      </c>
      <c r="CZ7" s="38">
        <v>68.040000000000006</v>
      </c>
      <c r="DA7" s="38">
        <v>67.31</v>
      </c>
      <c r="DB7" s="38">
        <v>69.92</v>
      </c>
      <c r="DC7" s="38">
        <v>70.14</v>
      </c>
      <c r="DD7" s="38">
        <v>68.83</v>
      </c>
      <c r="DE7" s="38">
        <v>68.459999999999994</v>
      </c>
      <c r="DF7" s="38">
        <v>67.22</v>
      </c>
      <c r="DG7" s="38">
        <v>67.459999999999994</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0.08</v>
      </c>
      <c r="EK7" s="38">
        <v>0.26</v>
      </c>
      <c r="EL7" s="38">
        <v>0.13</v>
      </c>
      <c r="EM7" s="38">
        <v>0.13</v>
      </c>
      <c r="EN7" s="38">
        <v>0.09</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take-masaki</cp:lastModifiedBy>
  <cp:lastPrinted>2020-02-13T05:45:18Z</cp:lastPrinted>
  <dcterms:created xsi:type="dcterms:W3CDTF">2019-12-05T05:11:44Z</dcterms:created>
  <dcterms:modified xsi:type="dcterms:W3CDTF">2020-02-13T05:45:20Z</dcterms:modified>
  <cp:category/>
</cp:coreProperties>
</file>