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整理後のフォルダ構造（gesuido）\100_全体\22_地方公営企業法適用関連\【経営比較分析】\R1年度【H30経営比較分析表】\県からの確認【修正依頼】（確定版）\"/>
    </mc:Choice>
  </mc:AlternateContent>
  <workbookProtection workbookAlgorithmName="SHA-512" workbookHashValue="qYAGNN2ugdJUZHtgQKiBzUhXJQ6oUJmgOBESj6x6PIuCcmkOCAdT3O2KTGSnGWZmTronRSd9SjGQBDKrcX03hw==" workbookSaltValue="S7XoW/I0PLEC1roqn/4u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<sst xmlns="http://schemas.openxmlformats.org/spreadsheetml/2006/main" count="233" uniqueCount="113">
  <si>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</si>
  <si>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</si>
  <si>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</si>
  <si>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</si>
  <si>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</si>
  <si>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</si>
  <si>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</si>
  <si>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</si>
  <si>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</si>
  <si>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</si>
  <si>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</si>
  <si>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</si>
  <si>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</si>
  <si>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</si>
  <si>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</si>
  <si>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</si>
  <si>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</si>
  <si>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</si>
  <si>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</si>
  <si>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</si>
  <si>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</si>
  <si>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</si>
  <si>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</si>
  <si>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</si>
  <si>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</si>
  <si>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</si>
  <si>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</si>
  <si>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</si>
  <si>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</si>
  <si>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</si>
  <si>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</si>
  <si>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</si>
  <si>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</si>
  <si>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</si>
  <si>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</si>
  <si>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</si>
  <si>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</si>
  <si>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</si>
  <si>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</si>
  <si>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</si>
  <si>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</si>
  <si>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</si>
  <si>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</si>
  <si>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</si>
  <si>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</si>
  <si>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</si>
  <si>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</si>
  <si>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</si>
  <si>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</si>
  <si>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</si>
  <si>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</si>
  <si>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</si>
  <si>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</si>
  <si>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</si>
  <si>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</si>
  <si>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</si>
  <si>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</si>
  <si>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</si>
  <si>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</si>
  <si>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</si>
  <si>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</si>
  <si>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</si>
  <si>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</si>
  <si>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</si>
  <si>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</si>
  <si>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</si>
  <si>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</si>
  <si>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</si>
  <si>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</si>
  <si>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</si>
  <si>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</si>
  <si>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</si>
  <si>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</si>
  <si>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</si>
  <si>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</si>
  <si>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</si>
  <si>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</si>
  <si>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</si>
  <si>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</si>
  <si>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</si>
  <si>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</si>
  <si>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</si>
  <si>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</si>
  <si>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</si>
  <si>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</si>
  <si>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</si>
  <si>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</si>
  <si>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</si>
  <si>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</si>
  <si>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</si>
  <si>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</si>
  <si>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</si>
  <si>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</si>
  <si>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</si>
  <si>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</si>
  <si>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</si>
  <si>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</si>
  <si>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</si>
  <si>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</si>
  <si>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</si>
  <si>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</si>
  <si>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</si>
  <si>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</si>
  <si>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</si>
  <si>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</si>
  <si>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</si>
  <si>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</si>
  <si>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</si>
  <si>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</si>
  <si>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</si>
  <si>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管渠等施設については、法定耐用年数から見て経過年数が短いこともあり、比較的老朽化の度合いは低い。
　現在、一部マンホール蓋の交換など、長寿命化事業を実施しているが、引続きストックマネジメント計画等による老朽化に備えた計画的な施設更新を検討する必要がある。</t>
    <rPh sb="83" eb="85">
      <t>ヒキツヅ</t>
    </rPh>
    <rPh sb="96" eb="98">
      <t>ケイカク</t>
    </rPh>
    <rPh sb="98" eb="99">
      <t>トウ</t>
    </rPh>
    <phoneticPr fontId="16"/>
  </si>
  <si>
    <t xml:space="preserve"> 類似団体との比較では、⑥汚水処理原価は、類似団体を下回っており、⑧水洗化率は、農業集落排水施設の移管により、類似団体平均値を上回り、⑤経費回収率も、類似団体平均値を上回っている。
　また、①収益的収支比率は、単年度の収支の黒字を示す100％以上には達していないため、今後も経営改善を図っていく必要がある。
　特に使用料収入と関連する指標である⑧水洗化率の向上に努め、収益を増加させていく必要がある。
　なお、⑥汚水処理原価が平均値を下回る原因としては、汚水処理の全部を県流域下水道施設（処理場等）を利用していることから、直接的な経費の計上の必要がないことがあげられる。
　</t>
    <rPh sb="21" eb="23">
      <t>ルイジ</t>
    </rPh>
    <rPh sb="23" eb="25">
      <t>ダンタイ</t>
    </rPh>
    <rPh sb="26" eb="28">
      <t>シタマワ</t>
    </rPh>
    <rPh sb="63" eb="65">
      <t>ウワマワ</t>
    </rPh>
    <rPh sb="163" eb="165">
      <t>カンレン</t>
    </rPh>
    <rPh sb="227" eb="229">
      <t>オスイ</t>
    </rPh>
    <rPh sb="229" eb="231">
      <t>ショリ</t>
    </rPh>
    <rPh sb="232" eb="234">
      <t>ゼンブ</t>
    </rPh>
    <rPh sb="235" eb="236">
      <t>ケン</t>
    </rPh>
    <rPh sb="244" eb="247">
      <t>ショリジョウ</t>
    </rPh>
    <rPh sb="247" eb="248">
      <t>トウ</t>
    </rPh>
    <phoneticPr fontId="16"/>
  </si>
  <si>
    <t>　「経営の健全性・効率性」の観点では、県流域下水道施設の利用により、比率は類似団体平均値を上回っている。
　「老朽化の状況」は、事業着手が遅かったため、施設の法定耐用年数で見た場合、施設の更新は少ない状況であるが、今後、計画的な更新が必要である。　
　経営改善の取り組みでは、事業経営の根幹となる使用料収入の増収を図るべく、広報活動や戸別訪問等を実施し水洗化率の向上に努め、併せて、全国平均を下回っている下水道使用料の見直しにより、収支の改善を図る必要がある。
　さらに平成３１年度からは、現在の「官公庁会計」から「地方公営企業会計」に移行し、併せて経営戦略の策定を行うことで経営の健全化に取り組んでいる。</t>
    <rPh sb="19" eb="20">
      <t>ケン</t>
    </rPh>
    <rPh sb="79" eb="81">
      <t>ホウテイ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</si>
</sst>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A7-4F24-97DD-335FBE6509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13A7-4F24-97DD-335FBE6509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9E-4638-9602-C47EC40E22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309E-4638-9602-C47EC40E22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65.05</c:v>
                </c:pt>
                <c:pt idx="1">
                  <c:v>66.81</c:v>
                </c:pt>
                <c:pt idx="2">
                  <c:v>68.040000000000006</c:v>
                </c:pt>
                <c:pt idx="3">
                  <c:v>67.31</c:v>
                </c:pt>
                <c:pt idx="4">
                  <c:v>69.92</c:v>
                </c:pt>
              </c:numCache>
            </c:numRef>
          </c:val>
          <c:extLst>
            <c:ext xmlns:c16="http://schemas.microsoft.com/office/drawing/2014/chart" uri="{C3380CC4-5D6E-409C-BE32-E72D297353CC}">
              <c16:uniqueId val="{00000000-821A-4C19-99B2-2A4DEB3E24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821A-4C19-99B2-2A4DEB3E24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83.05</c:v>
                </c:pt>
                <c:pt idx="1">
                  <c:v>79.36</c:v>
                </c:pt>
                <c:pt idx="2">
                  <c:v>80.72</c:v>
                </c:pt>
                <c:pt idx="3">
                  <c:v>85.69</c:v>
                </c:pt>
                <c:pt idx="4">
                  <c:v>85.22</c:v>
                </c:pt>
              </c:numCache>
            </c:numRef>
          </c:val>
          <c:extLst>
            <c:ext xmlns:c16="http://schemas.microsoft.com/office/drawing/2014/chart" uri="{C3380CC4-5D6E-409C-BE32-E72D297353CC}">
              <c16:uniqueId val="{00000000-47AA-4DAA-80EA-0F3A3446AF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AA-4DAA-80EA-0F3A3446AF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C7-4959-8876-C08C26CC06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C7-4959-8876-C08C26CC06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2-49C8-999C-5BB2D4A9EB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2-49C8-999C-5BB2D4A9EB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6E-4ED7-9CE8-3F4F9012EB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6E-4ED7-9CE8-3F4F9012EB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2-4991-BD17-E1AC27BA2C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2-4991-BD17-E1AC27BA2C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1813.23</c:v>
                </c:pt>
                <c:pt idx="1">
                  <c:v>5304.53</c:v>
                </c:pt>
                <c:pt idx="2" formatCode="#,##0.00;&quot;△&quot;#,##0.00">
                  <c:v>0</c:v>
                </c:pt>
                <c:pt idx="3" formatCode="#,##0.00;&quot;△&quot;#,##0.00">
                  <c:v>0</c:v>
                </c:pt>
                <c:pt idx="4">
                  <c:v>970.49</c:v>
                </c:pt>
              </c:numCache>
            </c:numRef>
          </c:val>
          <c:extLst>
            <c:ext xmlns:c16="http://schemas.microsoft.com/office/drawing/2014/chart" uri="{C3380CC4-5D6E-409C-BE32-E72D297353CC}">
              <c16:uniqueId val="{00000000-4CCF-48E5-AB66-9ED9BA20B7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4CCF-48E5-AB66-9ED9BA20B7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77.62</c:v>
                </c:pt>
                <c:pt idx="1">
                  <c:v>84.81</c:v>
                </c:pt>
                <c:pt idx="2">
                  <c:v>89.38</c:v>
                </c:pt>
                <c:pt idx="3">
                  <c:v>90.44</c:v>
                </c:pt>
                <c:pt idx="4">
                  <c:v>88.56</c:v>
                </c:pt>
              </c:numCache>
            </c:numRef>
          </c:val>
          <c:extLst>
            <c:ext xmlns:c16="http://schemas.microsoft.com/office/drawing/2014/chart" uri="{C3380CC4-5D6E-409C-BE32-E72D297353CC}">
              <c16:uniqueId val="{00000000-29E3-4D88-998D-D2EB4C94EA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29E3-4D88-998D-D2EB4C94EA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179.72</c:v>
                </c:pt>
                <c:pt idx="1">
                  <c:v>167.72</c:v>
                </c:pt>
                <c:pt idx="2">
                  <c:v>159.07</c:v>
                </c:pt>
                <c:pt idx="3">
                  <c:v>157.81</c:v>
                </c:pt>
                <c:pt idx="4">
                  <c:v>149.69</c:v>
                </c:pt>
              </c:numCache>
            </c:numRef>
          </c:val>
          <c:extLst>
            <c:ext xmlns:c16="http://schemas.microsoft.com/office/drawing/2014/chart" uri="{C3380CC4-5D6E-409C-BE32-E72D297353CC}">
              <c16:uniqueId val="{00000000-F5E0-40CD-899C-CDEE8235EA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F5E0-40CD-899C-CDEE8235EA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9" zoomScaleNormal="100" workbookViewId="0">
      <selection activeCell="BK58" sqref="BK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阿賀野市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42523</v>
      </c>
      <c r="AM8" s="50"/>
      <c r="AN8" s="50"/>
      <c r="AO8" s="50"/>
      <c r="AP8" s="50"/>
      <c r="AQ8" s="50"/>
      <c r="AR8" s="50"/>
      <c r="AS8" s="50"/>
      <c r="AT8" s="45">
        <f>データ!T6</f>
        <v>192.74</v>
      </c>
      <c r="AU8" s="45"/>
      <c r="AV8" s="45"/>
      <c r="AW8" s="45"/>
      <c r="AX8" s="45"/>
      <c r="AY8" s="45"/>
      <c r="AZ8" s="45"/>
      <c r="BA8" s="45"/>
      <c r="BB8" s="45">
        <f>データ!U6</f>
        <v>220.62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34.19</v>
      </c>
      <c r="Q10" s="45"/>
      <c r="R10" s="45"/>
      <c r="S10" s="45"/>
      <c r="T10" s="45"/>
      <c r="U10" s="45"/>
      <c r="V10" s="45"/>
      <c r="W10" s="45">
        <f>データ!Q6</f>
        <v>97.37</v>
      </c>
      <c r="X10" s="45"/>
      <c r="Y10" s="45"/>
      <c r="Z10" s="45"/>
      <c r="AA10" s="45"/>
      <c r="AB10" s="45"/>
      <c r="AC10" s="45"/>
      <c r="AD10" s="50">
        <f>データ!R6</f>
        <v>2592</v>
      </c>
      <c r="AE10" s="50"/>
      <c r="AF10" s="50"/>
      <c r="AG10" s="50"/>
      <c r="AH10" s="50"/>
      <c r="AI10" s="50"/>
      <c r="AJ10" s="50"/>
      <c r="AK10" s="2"/>
      <c r="AL10" s="50">
        <f>データ!V6</f>
        <v>14450</v>
      </c>
      <c r="AM10" s="50"/>
      <c r="AN10" s="50"/>
      <c r="AO10" s="50"/>
      <c r="AP10" s="50"/>
      <c r="AQ10" s="50"/>
      <c r="AR10" s="50"/>
      <c r="AS10" s="50"/>
      <c r="AT10" s="45">
        <f>データ!W6</f>
        <v>6.47</v>
      </c>
      <c r="AU10" s="45"/>
      <c r="AV10" s="45"/>
      <c r="AW10" s="45"/>
      <c r="AX10" s="45"/>
      <c r="AY10" s="45"/>
      <c r="AZ10" s="45"/>
      <c r="BA10" s="45"/>
      <c r="BB10" s="45">
        <f>データ!X6</f>
        <v>2233.38</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81" t="s">
        <v>26</v>
      </c>
      <c r="BM14" s="82"/>
      <c r="BN14" s="82"/>
      <c r="BO14" s="82"/>
      <c r="BP14" s="82"/>
      <c r="BQ14" s="82"/>
      <c r="BR14" s="82"/>
      <c r="BS14" s="82"/>
      <c r="BT14" s="82"/>
      <c r="BU14" s="82"/>
      <c r="BV14" s="82"/>
      <c r="BW14" s="82"/>
      <c r="BX14" s="82"/>
      <c r="BY14" s="82"/>
      <c r="BZ14" s="83"/>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84"/>
      <c r="BM15" s="85"/>
      <c r="BN15" s="85"/>
      <c r="BO15" s="85"/>
      <c r="BP15" s="85"/>
      <c r="BQ15" s="85"/>
      <c r="BR15" s="85"/>
      <c r="BS15" s="85"/>
      <c r="BT15" s="85"/>
      <c r="BU15" s="85"/>
      <c r="BV15" s="85"/>
      <c r="BW15" s="85"/>
      <c r="BX15" s="85"/>
      <c r="BY15" s="85"/>
      <c r="BZ15" s="8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nl/fNkj0/WStvclRjz99bv+h109QIXHjgWi2THb3MZKuIZNgOXXCY4L7WGtjme7dkc9kQ8/JD1hqCiXtCxCgaw==" saltValue="SZFwrDiDtmZygk6XT/Ar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8" t="s">
        <v>53</v>
      </c>
      <c r="I3" s="89"/>
      <c r="J3" s="89"/>
      <c r="K3" s="89"/>
      <c r="L3" s="89"/>
      <c r="M3" s="89"/>
      <c r="N3" s="89"/>
      <c r="O3" s="89"/>
      <c r="P3" s="89"/>
      <c r="Q3" s="89"/>
      <c r="R3" s="89"/>
      <c r="S3" s="89"/>
      <c r="T3" s="89"/>
      <c r="U3" s="89"/>
      <c r="V3" s="89"/>
      <c r="W3" s="89"/>
      <c r="X3" s="90"/>
      <c r="Y3" s="94"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55</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152234</v>
      </c>
      <c r="D6" s="33">
        <f t="shared" si="3"/>
        <v>47</v>
      </c>
      <c r="E6" s="33">
        <f t="shared" si="3"/>
        <v>17</v>
      </c>
      <c r="F6" s="33">
        <f t="shared" si="3"/>
        <v>4</v>
      </c>
      <c r="G6" s="33">
        <f t="shared" si="3"/>
        <v>0</v>
      </c>
      <c r="H6" s="33" t="str">
        <f t="shared" si="3"/>
        <v>新潟県　阿賀野市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34.19</v>
      </c>
      <c r="Q6" s="34">
        <f t="shared" si="3"/>
        <v>97.37</v>
      </c>
      <c r="R6" s="34">
        <f t="shared" si="3"/>
        <v>2592</v>
      </c>
      <c r="S6" s="34">
        <f t="shared" si="3"/>
        <v>42523</v>
      </c>
      <c r="T6" s="34">
        <f t="shared" si="3"/>
        <v>192.74</v>
      </c>
      <c r="U6" s="34">
        <f t="shared" si="3"/>
        <v>220.62</v>
      </c>
      <c r="V6" s="34">
        <f t="shared" si="3"/>
        <v>14450</v>
      </c>
      <c r="W6" s="34">
        <f t="shared" si="3"/>
        <v>6.47</v>
      </c>
      <c r="X6" s="34">
        <f t="shared" si="3"/>
        <v>2233.38</v>
      </c>
      <c r="Y6" s="35">
        <f>IF(Y7="",NA(),Y7)</f>
        <v>83.05</v>
      </c>
      <c r="Z6" s="35">
        <f t="shared" ref="Z6:AH6" si="4">IF(Z7="",NA(),Z7)</f>
        <v>79.36</v>
      </c>
      <c r="AA6" s="35">
        <f t="shared" si="4"/>
        <v>80.72</v>
      </c>
      <c r="AB6" s="35">
        <f t="shared" si="4"/>
        <v>85.69</v>
      </c>
      <c r="AC6" s="35">
        <f t="shared" si="4"/>
        <v>85.22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1813.23</v>
      </c>
      <c r="BG6" s="35">
        <f t="shared" ref="BG6:BO6" si="7">IF(BG7="",NA(),BG7)</f>
        <v>5304.53</v>
      </c>
      <c r="BH6" s="34">
        <f t="shared" si="7"/>
        <v>0</v>
      </c>
      <c r="BI6" s="34">
        <f t="shared" si="7"/>
        <v>0</v>
      </c>
      <c r="BJ6" s="35">
        <f t="shared" si="7"/>
        <v>970.49</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77.62</v>
      </c>
      <c r="BR6" s="35">
        <f t="shared" ref="BR6:BZ6" si="8">IF(BR7="",NA(),BR7)</f>
        <v>84.81</v>
      </c>
      <c r="BS6" s="35">
        <f t="shared" si="8"/>
        <v>89.38</v>
      </c>
      <c r="BT6" s="35">
        <f t="shared" si="8"/>
        <v>90.44</v>
      </c>
      <c r="BU6" s="35">
        <f t="shared" si="8"/>
        <v>88.56</v>
      </c>
      <c r="BV6" s="35">
        <f t="shared" si="8"/>
        <v>50.54</v>
      </c>
      <c r="BW6" s="35">
        <f t="shared" si="8"/>
        <v>49.22</v>
      </c>
      <c r="BX6" s="35">
        <f t="shared" si="8"/>
        <v>53.7</v>
      </c>
      <c r="BY6" s="35">
        <f t="shared" si="8"/>
        <v>61.54</v>
      </c>
      <c r="BZ6" s="35">
        <f t="shared" si="8"/>
        <v>63.97</v>
      </c>
      <c r="CA6" s="34" t="str">
        <f>IF(CA7="","",IF(CA7="-","【-】","【"&amp;SUBSTITUTE(TEXT(CA7,"#,##0.00"),"-","△")&amp;"】"))</f>
        <v>【74.48】</v>
      </c>
      <c r="CB6" s="35">
        <f>IF(CB7="",NA(),CB7)</f>
        <v>179.72</v>
      </c>
      <c r="CC6" s="35">
        <f t="shared" ref="CC6:CK6" si="9">IF(CC7="",NA(),CC7)</f>
        <v>167.72</v>
      </c>
      <c r="CD6" s="35">
        <f t="shared" si="9"/>
        <v>159.07</v>
      </c>
      <c r="CE6" s="35">
        <f t="shared" si="9"/>
        <v>157.81</v>
      </c>
      <c r="CF6" s="35">
        <f t="shared" si="9"/>
        <v>149.69</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65.05</v>
      </c>
      <c r="CY6" s="35">
        <f t="shared" ref="CY6:DG6" si="11">IF(CY7="",NA(),CY7)</f>
        <v>66.81</v>
      </c>
      <c r="CZ6" s="35">
        <f t="shared" si="11"/>
        <v>68.040000000000006</v>
      </c>
      <c r="DA6" s="35">
        <f t="shared" si="11"/>
        <v>67.31</v>
      </c>
      <c r="DB6" s="35">
        <f t="shared" si="11"/>
        <v>69.92</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152234</v>
      </c>
      <c r="D7" s="37">
        <v>47</v>
      </c>
      <c r="E7" s="37">
        <v>17</v>
      </c>
      <c r="F7" s="37">
        <v>4</v>
      </c>
      <c r="G7" s="37">
        <v>0</v>
      </c>
      <c r="H7" s="37" t="s">
        <v>97</v>
      </c>
      <c r="I7" s="37" t="s">
        <v>98</v>
      </c>
      <c r="J7" s="37" t="s">
        <v>99</v>
      </c>
      <c r="K7" s="37" t="s">
        <v>100</v>
      </c>
      <c r="L7" s="37" t="s">
        <v>101</v>
      </c>
      <c r="M7" s="37" t="s">
        <v>102</v>
      </c>
      <c r="N7" s="38" t="s">
        <v>103</v>
      </c>
      <c r="O7" s="38" t="s">
        <v>104</v>
      </c>
      <c r="P7" s="38">
        <v>34.19</v>
      </c>
      <c r="Q7" s="38">
        <v>97.37</v>
      </c>
      <c r="R7" s="38">
        <v>2592</v>
      </c>
      <c r="S7" s="38">
        <v>42523</v>
      </c>
      <c r="T7" s="38">
        <v>192.74</v>
      </c>
      <c r="U7" s="38">
        <v>220.62</v>
      </c>
      <c r="V7" s="38">
        <v>14450</v>
      </c>
      <c r="W7" s="38">
        <v>6.47</v>
      </c>
      <c r="X7" s="38">
        <v>2233.38</v>
      </c>
      <c r="Y7" s="38">
        <v>83.05</v>
      </c>
      <c r="Z7" s="38">
        <v>79.36</v>
      </c>
      <c r="AA7" s="38">
        <v>80.72</v>
      </c>
      <c r="AB7" s="38">
        <v>85.69</v>
      </c>
      <c r="AC7" s="38">
        <v>85.22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1813.23</v>
      </c>
      <c r="BG7" s="38">
        <v>5304.53</v>
      </c>
      <c r="BH7" s="38">
        <v>0</v>
      </c>
      <c r="BI7" s="38">
        <v>0</v>
      </c>
      <c r="BJ7" s="38">
        <v>970.49</v>
      </c>
      <c r="BK7" s="38">
        <v>1671.86</v>
      </c>
      <c r="BL7" s="38">
        <v>1673.47</v>
      </c>
      <c r="BM7" s="38">
        <v>1592.72</v>
      </c>
      <c r="BN7" s="38">
        <v>1223.96</v>
      </c>
      <c r="BO7" s="38">
        <v>1269.1500000000001</v>
      </c>
      <c r="BP7" s="38">
        <v>1209.4000000000001</v>
      </c>
      <c r="BQ7" s="38">
        <v>77.62</v>
      </c>
      <c r="BR7" s="38">
        <v>84.81</v>
      </c>
      <c r="BS7" s="38">
        <v>89.38</v>
      </c>
      <c r="BT7" s="38">
        <v>90.44</v>
      </c>
      <c r="BU7" s="38">
        <v>88.56</v>
      </c>
      <c r="BV7" s="38">
        <v>50.54</v>
      </c>
      <c r="BW7" s="38">
        <v>49.22</v>
      </c>
      <c r="BX7" s="38">
        <v>53.7</v>
      </c>
      <c r="BY7" s="38">
        <v>61.54</v>
      </c>
      <c r="BZ7" s="38">
        <v>63.97</v>
      </c>
      <c r="CA7" s="38">
        <v>74.48</v>
      </c>
      <c r="CB7" s="38">
        <v>179.72</v>
      </c>
      <c r="CC7" s="38">
        <v>167.72</v>
      </c>
      <c r="CD7" s="38">
        <v>159.07</v>
      </c>
      <c r="CE7" s="38">
        <v>157.81</v>
      </c>
      <c r="CF7" s="38">
        <v>149.69</v>
      </c>
      <c r="CG7" s="38">
        <v>320.36</v>
      </c>
      <c r="CH7" s="38">
        <v>332.02</v>
      </c>
      <c r="CI7" s="38">
        <v>300.35000000000002</v>
      </c>
      <c r="CJ7" s="38">
        <v>267.86</v>
      </c>
      <c r="CK7" s="38">
        <v>256.82</v>
      </c>
      <c r="CL7" s="38">
        <v>219.46</v>
      </c>
      <c r="CM7" s="38" t="s">
        <v>103</v>
      </c>
      <c r="CN7" s="38" t="s">
        <v>103</v>
      </c>
      <c r="CO7" s="38" t="s">
        <v>103</v>
      </c>
      <c r="CP7" s="38" t="s">
        <v>103</v>
      </c>
      <c r="CQ7" s="38" t="s">
        <v>103</v>
      </c>
      <c r="CR7" s="38">
        <v>34.74</v>
      </c>
      <c r="CS7" s="38">
        <v>36.65</v>
      </c>
      <c r="CT7" s="38">
        <v>37.72</v>
      </c>
      <c r="CU7" s="38">
        <v>37.08</v>
      </c>
      <c r="CV7" s="38">
        <v>37.46</v>
      </c>
      <c r="CW7" s="38">
        <v>42.82</v>
      </c>
      <c r="CX7" s="38">
        <v>65.05</v>
      </c>
      <c r="CY7" s="38">
        <v>66.81</v>
      </c>
      <c r="CZ7" s="38">
        <v>68.040000000000006</v>
      </c>
      <c r="DA7" s="38">
        <v>67.31</v>
      </c>
      <c r="DB7" s="38">
        <v>69.92</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take-masaki</cp:lastModifiedBy>
  <cp:lastPrinted>2020-02-13T05:45:18Z</cp:lastPrinted>
  <dcterms:created xsi:type="dcterms:W3CDTF">2019-12-05T05:11:44Z</dcterms:created>
  <dcterms:modified xsi:type="dcterms:W3CDTF">2020-02-13T05:45:20Z</dcterms:modified>
  <cp:category/>
</cp:coreProperties>
</file>