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経営比較分析表\2016経営比較分析表\16 阿賀野市（修正）\"/>
    </mc:Choice>
  </mc:AlternateContent>
  <workbookProtection workbookPassword="8649" lockStructure="1"/>
  <bookViews>
    <workbookView xWindow="0" yWindow="0" windowWidth="24000" windowHeight="97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<sst xmlns="http://schemas.openxmlformats.org/spreadsheetml/2006/main" count="217" uniqueCount="107">
  <si>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</si>
  <si>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</si>
  <si>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</si>
  <si>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</si>
  <si>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</si>
  <si>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</si>
  <si>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</si>
  <si>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</si>
  <si>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</si>
  <si>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</si>
  <si>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</si>
  <si>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</si>
  <si>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</si>
  <si>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</si>
  <si>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</si>
  <si>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</si>
  <si>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</si>
  <si>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</si>
  <si>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</si>
  <si>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</si>
  <si>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</si>
  <si>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</si>
  <si>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</si>
  <si>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</si>
  <si>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</si>
  <si>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</si>
  <si>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</si>
  <si>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</si>
  <si>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</si>
  <si>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</si>
  <si>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</si>
  <si>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</si>
  <si>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</si>
  <si>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</si>
  <si>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</si>
  <si>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</si>
  <si>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</si>
  <si>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</si>
  <si>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</si>
  <si>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</si>
  <si>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</si>
  <si>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</si>
  <si>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</si>
  <si>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</si>
  <si>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</si>
  <si>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</si>
  <si>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</si>
  <si>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</si>
  <si>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</si>
  <si>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</si>
  <si>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</si>
  <si>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</si>
  <si>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</si>
  <si>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</si>
  <si>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</si>
  <si>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</si>
  <si>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</si>
  <si>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</si>
  <si>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</si>
  <si>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</si>
  <si>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</si>
  <si>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</si>
  <si>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</si>
  <si>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</si>
  <si>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</si>
  <si>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</si>
  <si>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</si>
  <si>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</si>
  <si>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</si>
  <si>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</si>
  <si>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</si>
  <si>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</si>
  <si>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</si>
  <si>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</si>
  <si>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</si>
  <si>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</si>
  <si>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</si>
  <si>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</si>
  <si>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</si>
  <si>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</si>
  <si>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</si>
  <si>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</si>
  <si>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</si>
  <si>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</si>
  <si>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</si>
  <si>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</si>
  <si>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</si>
  <si>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</si>
  <si>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</si>
  <si>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</si>
  <si>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</si>
  <si>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</si>
  <si>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</si>
  <si>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阿賀野市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</si>
  <si>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</si>
  <si>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</si>
  <si>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</si>
  <si>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</si>
  <si>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</si>
  <si>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</si>
  <si>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</si>
  <si>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</si>
  <si>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</si>
  <si>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</si>
  <si>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伴う料金収入の減少、施設・設備の老朽化等による更新投資の増大などにより、今後、厳しい経営状況が予想される。事業を持続していく為には、中長期的な視点に立った計画的な経営に取り組む必要があると思われる。
　そこで、厚生労働省が推進する「新水道ビジョン」を実現する為に、平成28年6月に「阿賀野市新水道ビジョン」を策定した。
　アセットマネジメント等を基にした更新投資の推進、既存施設のダウンサイジング、長寿命化等に取り組み、これに対応した料金の見直しも検討する必要がある。
　</t>
    <rPh sb="144" eb="145">
      <t>ツキ</t>
    </rPh>
    <rPh sb="191" eb="193">
      <t>キゾン</t>
    </rPh>
    <rPh sb="193" eb="195">
      <t>シセツ</t>
    </rPh>
    <phoneticPr fontId="4"/>
  </si>
  <si>
    <t>　有形固定資産減価償却率が増加傾向であることから、保有資産が法定耐用年数に近づいているといえる。
　アセットマネジメントの実践結果を検討し、計画的な事業計画を策定する必要がある。
　法定耐用年数を超える管路が増加傾向にあり、且つ、管路の更新については減少傾向であることから、計画的な管路の更新を実施する必要があるといえる。
　更新に際しては、管路の長寿命化を図るため、実耐用年数の長い資材を積極的に採用することとする。</t>
    <rPh sb="139" eb="142">
      <t>ケイカクテキ</t>
    </rPh>
    <rPh sb="149" eb="151">
      <t>ジッシ</t>
    </rPh>
    <rPh sb="165" eb="167">
      <t>コウシン</t>
    </rPh>
    <rPh sb="168" eb="169">
      <t>サイ</t>
    </rPh>
    <rPh sb="173" eb="175">
      <t>カンロ</t>
    </rPh>
    <rPh sb="176" eb="177">
      <t>チョウ</t>
    </rPh>
    <rPh sb="177" eb="180">
      <t>ジュミョウカ</t>
    </rPh>
    <rPh sb="181" eb="182">
      <t>ハカ</t>
    </rPh>
    <rPh sb="186" eb="187">
      <t>ジツ</t>
    </rPh>
    <rPh sb="187" eb="189">
      <t>タイヨウ</t>
    </rPh>
    <rPh sb="189" eb="191">
      <t>ネンスウ</t>
    </rPh>
    <rPh sb="192" eb="193">
      <t>ナガ</t>
    </rPh>
    <rPh sb="194" eb="196">
      <t>シザイ</t>
    </rPh>
    <rPh sb="197" eb="200">
      <t>セッキョクテキ</t>
    </rPh>
    <rPh sb="201" eb="203">
      <t>サイヨウ</t>
    </rPh>
    <phoneticPr fontId="4"/>
  </si>
  <si>
    <t>　企業債の新規借入抑制により企業債残高対給水収益比率は減少傾向にあるが、経営規模と比較して、企業債残高の規模が大きいといえる。これにより、企業債利息の支払いが、経常収支を圧迫しているといえる。
　このことから、建設投資と企業債のバランスを適正に維持し、企業債残高の計画的な減少に努める必要がある。
　料金収入の減少等により、流動比率は減少傾向にあるが、企業債元金の支払いの減少等により、支払能力は十分であるといえる。
　なお、Ｈ26の大幅な減少は、公営企業会計制度の改正によるものである。
　経常費用の減少により給水原価は減少している。これにより、料金回収率は増加しており、給水に係る費用は給水収益で賄われているといえる。
　施設利用率、有収率ともに平均値を下回っている。最大稼働率を見ても58.3％と低い値となっていることから、施設能力の縮小（ダウンサイジング）を検討し、漏水等の原因の特定などの対策を講じる必要がある。</t>
    <rPh sb="387" eb="38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</si>
</sst>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0.89</c:v>
                </c:pt>
                <c:pt idx="1">
                  <c:v>0.81</c:v>
                </c:pt>
                <c:pt idx="2">
                  <c:v>0.68</c:v>
                </c:pt>
                <c:pt idx="3">
                  <c:v>0.53</c:v>
                </c:pt>
                <c:pt idx="4">
                  <c:v>0.4</c:v>
                </c:pt>
              </c:numCache>
            </c:numRef>
          </c:val>
        </c:ser>
        <c:dLbls>
          <c:showLegendKey val="0"/>
          <c:showVal val="0"/>
          <c:showCatName val="0"/>
          <c:showSerName val="0"/>
          <c:showPercent val="0"/>
          <c:showBubbleSize val="0"/>
        </c:dLbls>
        <c:gapWidth val="150"/>
        <c:axId val="216326008"/>
        <c:axId val="21632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216326008"/>
        <c:axId val="216326392"/>
      </c:lineChart>
      <c:dateAx>
        <c:axId val="216326008"/>
        <c:scaling>
          <c:orientation val="minMax"/>
        </c:scaling>
        <c:delete val="1"/>
        <c:axPos val="b"/>
        <c:numFmt formatCode="ge" sourceLinked="1"/>
        <c:majorTickMark val="none"/>
        <c:minorTickMark val="none"/>
        <c:tickLblPos val="none"/>
        <c:crossAx val="216326392"/>
        <c:crosses val="autoZero"/>
        <c:auto val="1"/>
        <c:lblOffset val="100"/>
        <c:baseTimeUnit val="years"/>
      </c:dateAx>
      <c:valAx>
        <c:axId val="21632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2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52.3</c:v>
                </c:pt>
                <c:pt idx="1">
                  <c:v>52.05</c:v>
                </c:pt>
                <c:pt idx="2">
                  <c:v>51.39</c:v>
                </c:pt>
                <c:pt idx="3">
                  <c:v>50.46</c:v>
                </c:pt>
                <c:pt idx="4">
                  <c:v>50.16</c:v>
                </c:pt>
              </c:numCache>
            </c:numRef>
          </c:val>
        </c:ser>
        <c:dLbls>
          <c:showLegendKey val="0"/>
          <c:showVal val="0"/>
          <c:showCatName val="0"/>
          <c:showSerName val="0"/>
          <c:showPercent val="0"/>
          <c:showBubbleSize val="0"/>
        </c:dLbls>
        <c:gapWidth val="150"/>
        <c:axId val="217305888"/>
        <c:axId val="21730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217305888"/>
        <c:axId val="217306280"/>
      </c:lineChart>
      <c:dateAx>
        <c:axId val="217305888"/>
        <c:scaling>
          <c:orientation val="minMax"/>
        </c:scaling>
        <c:delete val="1"/>
        <c:axPos val="b"/>
        <c:numFmt formatCode="ge" sourceLinked="1"/>
        <c:majorTickMark val="none"/>
        <c:minorTickMark val="none"/>
        <c:tickLblPos val="none"/>
        <c:crossAx val="217306280"/>
        <c:crosses val="autoZero"/>
        <c:auto val="1"/>
        <c:lblOffset val="100"/>
        <c:baseTimeUnit val="years"/>
      </c:dateAx>
      <c:valAx>
        <c:axId val="21730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84.76</c:v>
                </c:pt>
                <c:pt idx="1">
                  <c:v>84.72</c:v>
                </c:pt>
                <c:pt idx="2">
                  <c:v>84.75</c:v>
                </c:pt>
                <c:pt idx="3">
                  <c:v>84.76</c:v>
                </c:pt>
                <c:pt idx="4">
                  <c:v>84.29</c:v>
                </c:pt>
              </c:numCache>
            </c:numRef>
          </c:val>
        </c:ser>
        <c:dLbls>
          <c:showLegendKey val="0"/>
          <c:showVal val="0"/>
          <c:showCatName val="0"/>
          <c:showSerName val="0"/>
          <c:showPercent val="0"/>
          <c:showBubbleSize val="0"/>
        </c:dLbls>
        <c:gapWidth val="150"/>
        <c:axId val="217307456"/>
        <c:axId val="21730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217307456"/>
        <c:axId val="217307848"/>
      </c:lineChart>
      <c:dateAx>
        <c:axId val="217307456"/>
        <c:scaling>
          <c:orientation val="minMax"/>
        </c:scaling>
        <c:delete val="1"/>
        <c:axPos val="b"/>
        <c:numFmt formatCode="ge" sourceLinked="1"/>
        <c:majorTickMark val="none"/>
        <c:minorTickMark val="none"/>
        <c:tickLblPos val="none"/>
        <c:crossAx val="217307848"/>
        <c:crosses val="autoZero"/>
        <c:auto val="1"/>
        <c:lblOffset val="100"/>
        <c:baseTimeUnit val="years"/>
      </c:dateAx>
      <c:valAx>
        <c:axId val="21730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107.09</c:v>
                </c:pt>
                <c:pt idx="1">
                  <c:v>108.08</c:v>
                </c:pt>
                <c:pt idx="2">
                  <c:v>105.21</c:v>
                </c:pt>
                <c:pt idx="3">
                  <c:v>105.75</c:v>
                </c:pt>
                <c:pt idx="4">
                  <c:v>106.48</c:v>
                </c:pt>
              </c:numCache>
            </c:numRef>
          </c:val>
        </c:ser>
        <c:dLbls>
          <c:showLegendKey val="0"/>
          <c:showVal val="0"/>
          <c:showCatName val="0"/>
          <c:showSerName val="0"/>
          <c:showPercent val="0"/>
          <c:showBubbleSize val="0"/>
        </c:dLbls>
        <c:gapWidth val="150"/>
        <c:axId val="216916624"/>
        <c:axId val="21691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216916624"/>
        <c:axId val="216917008"/>
      </c:lineChart>
      <c:dateAx>
        <c:axId val="216916624"/>
        <c:scaling>
          <c:orientation val="minMax"/>
        </c:scaling>
        <c:delete val="1"/>
        <c:axPos val="b"/>
        <c:numFmt formatCode="ge" sourceLinked="1"/>
        <c:majorTickMark val="none"/>
        <c:minorTickMark val="none"/>
        <c:tickLblPos val="none"/>
        <c:crossAx val="216917008"/>
        <c:crosses val="autoZero"/>
        <c:auto val="1"/>
        <c:lblOffset val="100"/>
        <c:baseTimeUnit val="years"/>
      </c:dateAx>
      <c:valAx>
        <c:axId val="216917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91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33.25</c:v>
                </c:pt>
                <c:pt idx="1">
                  <c:v>34.590000000000003</c:v>
                </c:pt>
                <c:pt idx="2">
                  <c:v>36.11</c:v>
                </c:pt>
                <c:pt idx="3">
                  <c:v>42.31</c:v>
                </c:pt>
                <c:pt idx="4">
                  <c:v>44.23</c:v>
                </c:pt>
              </c:numCache>
            </c:numRef>
          </c:val>
        </c:ser>
        <c:dLbls>
          <c:showLegendKey val="0"/>
          <c:showVal val="0"/>
          <c:showCatName val="0"/>
          <c:showSerName val="0"/>
          <c:showPercent val="0"/>
          <c:showBubbleSize val="0"/>
        </c:dLbls>
        <c:gapWidth val="150"/>
        <c:axId val="216979664"/>
        <c:axId val="21698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216979664"/>
        <c:axId val="216980048"/>
      </c:lineChart>
      <c:dateAx>
        <c:axId val="216979664"/>
        <c:scaling>
          <c:orientation val="minMax"/>
        </c:scaling>
        <c:delete val="1"/>
        <c:axPos val="b"/>
        <c:numFmt formatCode="ge" sourceLinked="1"/>
        <c:majorTickMark val="none"/>
        <c:minorTickMark val="none"/>
        <c:tickLblPos val="none"/>
        <c:crossAx val="216980048"/>
        <c:crosses val="autoZero"/>
        <c:auto val="1"/>
        <c:lblOffset val="100"/>
        <c:baseTimeUnit val="years"/>
      </c:dateAx>
      <c:valAx>
        <c:axId val="21698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7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1.32</c:v>
                </c:pt>
                <c:pt idx="1">
                  <c:v>1.6</c:v>
                </c:pt>
                <c:pt idx="2">
                  <c:v>8.36</c:v>
                </c:pt>
                <c:pt idx="3">
                  <c:v>8.31</c:v>
                </c:pt>
                <c:pt idx="4">
                  <c:v>9.7899999999999991</c:v>
                </c:pt>
              </c:numCache>
            </c:numRef>
          </c:val>
        </c:ser>
        <c:dLbls>
          <c:showLegendKey val="0"/>
          <c:showVal val="0"/>
          <c:showCatName val="0"/>
          <c:showSerName val="0"/>
          <c:showPercent val="0"/>
          <c:showBubbleSize val="0"/>
        </c:dLbls>
        <c:gapWidth val="150"/>
        <c:axId val="216944832"/>
        <c:axId val="21705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216944832"/>
        <c:axId val="217051048"/>
      </c:lineChart>
      <c:dateAx>
        <c:axId val="216944832"/>
        <c:scaling>
          <c:orientation val="minMax"/>
        </c:scaling>
        <c:delete val="1"/>
        <c:axPos val="b"/>
        <c:numFmt formatCode="ge" sourceLinked="1"/>
        <c:majorTickMark val="none"/>
        <c:minorTickMark val="none"/>
        <c:tickLblPos val="none"/>
        <c:crossAx val="217051048"/>
        <c:crosses val="autoZero"/>
        <c:auto val="1"/>
        <c:lblOffset val="100"/>
        <c:baseTimeUnit val="years"/>
      </c:dateAx>
      <c:valAx>
        <c:axId val="21705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7074384"/>
        <c:axId val="21707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217074384"/>
        <c:axId val="217074776"/>
      </c:lineChart>
      <c:dateAx>
        <c:axId val="217074384"/>
        <c:scaling>
          <c:orientation val="minMax"/>
        </c:scaling>
        <c:delete val="1"/>
        <c:axPos val="b"/>
        <c:numFmt formatCode="ge" sourceLinked="1"/>
        <c:majorTickMark val="none"/>
        <c:minorTickMark val="none"/>
        <c:tickLblPos val="none"/>
        <c:crossAx val="217074776"/>
        <c:crosses val="autoZero"/>
        <c:auto val="1"/>
        <c:lblOffset val="100"/>
        <c:baseTimeUnit val="years"/>
      </c:dateAx>
      <c:valAx>
        <c:axId val="217074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07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676.85</c:v>
                </c:pt>
                <c:pt idx="1">
                  <c:v>864.76</c:v>
                </c:pt>
                <c:pt idx="2">
                  <c:v>568.08000000000004</c:v>
                </c:pt>
                <c:pt idx="3">
                  <c:v>142.5</c:v>
                </c:pt>
                <c:pt idx="4">
                  <c:v>156.72</c:v>
                </c:pt>
              </c:numCache>
            </c:numRef>
          </c:val>
        </c:ser>
        <c:dLbls>
          <c:showLegendKey val="0"/>
          <c:showVal val="0"/>
          <c:showCatName val="0"/>
          <c:showSerName val="0"/>
          <c:showPercent val="0"/>
          <c:showBubbleSize val="0"/>
        </c:dLbls>
        <c:gapWidth val="150"/>
        <c:axId val="217075952"/>
        <c:axId val="21707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217075952"/>
        <c:axId val="217076344"/>
      </c:lineChart>
      <c:dateAx>
        <c:axId val="217075952"/>
        <c:scaling>
          <c:orientation val="minMax"/>
        </c:scaling>
        <c:delete val="1"/>
        <c:axPos val="b"/>
        <c:numFmt formatCode="ge" sourceLinked="1"/>
        <c:majorTickMark val="none"/>
        <c:minorTickMark val="none"/>
        <c:tickLblPos val="none"/>
        <c:crossAx val="217076344"/>
        <c:crosses val="autoZero"/>
        <c:auto val="1"/>
        <c:lblOffset val="100"/>
        <c:baseTimeUnit val="years"/>
      </c:dateAx>
      <c:valAx>
        <c:axId val="217076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0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681.88</c:v>
                </c:pt>
                <c:pt idx="1">
                  <c:v>670.66</c:v>
                </c:pt>
                <c:pt idx="2">
                  <c:v>660.24</c:v>
                </c:pt>
                <c:pt idx="3">
                  <c:v>644.97</c:v>
                </c:pt>
                <c:pt idx="4">
                  <c:v>621.16</c:v>
                </c:pt>
              </c:numCache>
            </c:numRef>
          </c:val>
        </c:ser>
        <c:dLbls>
          <c:showLegendKey val="0"/>
          <c:showVal val="0"/>
          <c:showCatName val="0"/>
          <c:showSerName val="0"/>
          <c:showPercent val="0"/>
          <c:showBubbleSize val="0"/>
        </c:dLbls>
        <c:gapWidth val="150"/>
        <c:axId val="217546768"/>
        <c:axId val="21754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217546768"/>
        <c:axId val="217547160"/>
      </c:lineChart>
      <c:dateAx>
        <c:axId val="217546768"/>
        <c:scaling>
          <c:orientation val="minMax"/>
        </c:scaling>
        <c:delete val="1"/>
        <c:axPos val="b"/>
        <c:numFmt formatCode="ge" sourceLinked="1"/>
        <c:majorTickMark val="none"/>
        <c:minorTickMark val="none"/>
        <c:tickLblPos val="none"/>
        <c:crossAx val="217547160"/>
        <c:crosses val="autoZero"/>
        <c:auto val="1"/>
        <c:lblOffset val="100"/>
        <c:baseTimeUnit val="years"/>
      </c:dateAx>
      <c:valAx>
        <c:axId val="217547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54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101.84</c:v>
                </c:pt>
                <c:pt idx="1">
                  <c:v>103.35</c:v>
                </c:pt>
                <c:pt idx="2">
                  <c:v>99.87</c:v>
                </c:pt>
                <c:pt idx="3">
                  <c:v>101.77</c:v>
                </c:pt>
                <c:pt idx="4">
                  <c:v>102.4</c:v>
                </c:pt>
              </c:numCache>
            </c:numRef>
          </c:val>
        </c:ser>
        <c:dLbls>
          <c:showLegendKey val="0"/>
          <c:showVal val="0"/>
          <c:showCatName val="0"/>
          <c:showSerName val="0"/>
          <c:showPercent val="0"/>
          <c:showBubbleSize val="0"/>
        </c:dLbls>
        <c:gapWidth val="150"/>
        <c:axId val="217548336"/>
        <c:axId val="21754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217548336"/>
        <c:axId val="217548728"/>
      </c:lineChart>
      <c:dateAx>
        <c:axId val="217548336"/>
        <c:scaling>
          <c:orientation val="minMax"/>
        </c:scaling>
        <c:delete val="1"/>
        <c:axPos val="b"/>
        <c:numFmt formatCode="ge" sourceLinked="1"/>
        <c:majorTickMark val="none"/>
        <c:minorTickMark val="none"/>
        <c:tickLblPos val="none"/>
        <c:crossAx val="217548728"/>
        <c:crosses val="autoZero"/>
        <c:auto val="1"/>
        <c:lblOffset val="100"/>
        <c:baseTimeUnit val="years"/>
      </c:dateAx>
      <c:valAx>
        <c:axId val="21754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4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164.13</c:v>
                </c:pt>
                <c:pt idx="1">
                  <c:v>162.13999999999999</c:v>
                </c:pt>
                <c:pt idx="2">
                  <c:v>168.06</c:v>
                </c:pt>
                <c:pt idx="3">
                  <c:v>165.41</c:v>
                </c:pt>
                <c:pt idx="4">
                  <c:v>164.63</c:v>
                </c:pt>
              </c:numCache>
            </c:numRef>
          </c:val>
        </c:ser>
        <c:dLbls>
          <c:showLegendKey val="0"/>
          <c:showVal val="0"/>
          <c:showCatName val="0"/>
          <c:showSerName val="0"/>
          <c:showPercent val="0"/>
          <c:showBubbleSize val="0"/>
        </c:dLbls>
        <c:gapWidth val="150"/>
        <c:axId val="217549904"/>
        <c:axId val="21755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217549904"/>
        <c:axId val="217550296"/>
      </c:lineChart>
      <c:dateAx>
        <c:axId val="217549904"/>
        <c:scaling>
          <c:orientation val="minMax"/>
        </c:scaling>
        <c:delete val="1"/>
        <c:axPos val="b"/>
        <c:numFmt formatCode="ge" sourceLinked="1"/>
        <c:majorTickMark val="none"/>
        <c:minorTickMark val="none"/>
        <c:tickLblPos val="none"/>
        <c:crossAx val="217550296"/>
        <c:crosses val="autoZero"/>
        <c:auto val="1"/>
        <c:lblOffset val="100"/>
        <c:baseTimeUnit val="years"/>
      </c:dateAx>
      <c:valAx>
        <c:axId val="21755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4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C1"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新潟県　阿賀野市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44251</v>
      </c>
      <c r="AJ8" s="56"/>
      <c r="AK8" s="56"/>
      <c r="AL8" s="56"/>
      <c r="AM8" s="56"/>
      <c r="AN8" s="56"/>
      <c r="AO8" s="56"/>
      <c r="AP8" s="57"/>
      <c r="AQ8" s="47">
        <f>データ!R6</f>
        <v>192.74</v>
      </c>
      <c r="AR8" s="47"/>
      <c r="AS8" s="47"/>
      <c r="AT8" s="47"/>
      <c r="AU8" s="47"/>
      <c r="AV8" s="47"/>
      <c r="AW8" s="47"/>
      <c r="AX8" s="47"/>
      <c r="AY8" s="47">
        <f>データ!S6</f>
        <v>229.59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53.82</v>
      </c>
      <c r="K10" s="47"/>
      <c r="L10" s="47"/>
      <c r="M10" s="47"/>
      <c r="N10" s="47"/>
      <c r="O10" s="47"/>
      <c r="P10" s="47"/>
      <c r="Q10" s="47"/>
      <c r="R10" s="47">
        <f>データ!O6</f>
        <v>99.17</v>
      </c>
      <c r="S10" s="47"/>
      <c r="T10" s="47"/>
      <c r="U10" s="47"/>
      <c r="V10" s="47"/>
      <c r="W10" s="47"/>
      <c r="X10" s="47"/>
      <c r="Y10" s="47"/>
      <c r="Z10" s="78">
        <f>データ!P6</f>
        <v>3456</v>
      </c>
      <c r="AA10" s="78"/>
      <c r="AB10" s="78"/>
      <c r="AC10" s="78"/>
      <c r="AD10" s="78"/>
      <c r="AE10" s="78"/>
      <c r="AF10" s="78"/>
      <c r="AG10" s="78"/>
      <c r="AH10" s="2"/>
      <c r="AI10" s="78">
        <f>データ!T6</f>
        <v>48303</v>
      </c>
      <c r="AJ10" s="78"/>
      <c r="AK10" s="78"/>
      <c r="AL10" s="78"/>
      <c r="AM10" s="78"/>
      <c r="AN10" s="78"/>
      <c r="AO10" s="78"/>
      <c r="AP10" s="78"/>
      <c r="AQ10" s="47">
        <f>データ!U6</f>
        <v>161.66</v>
      </c>
      <c r="AR10" s="47"/>
      <c r="AS10" s="47"/>
      <c r="AT10" s="47"/>
      <c r="AU10" s="47"/>
      <c r="AV10" s="47"/>
      <c r="AW10" s="47"/>
      <c r="AX10" s="47"/>
      <c r="AY10" s="47">
        <f>データ!V6</f>
        <v>298.79000000000002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152234</v>
      </c>
      <c r="D6" s="31">
        <f t="shared" si="3"/>
        <v>46</v>
      </c>
      <c r="E6" s="31">
        <f t="shared" si="3"/>
        <v>1</v>
      </c>
      <c r="F6" s="31">
        <f t="shared" si="3"/>
        <v>0</v>
      </c>
      <c r="G6" s="31">
        <f t="shared" si="3"/>
        <v>1</v>
      </c>
      <c r="H6" s="31" t="str">
        <f t="shared" si="3"/>
        <v>新潟県　阿賀野市</v>
      </c>
      <c r="I6" s="31" t="str">
        <f t="shared" si="3"/>
        <v>法適用</v>
      </c>
      <c r="J6" s="31" t="str">
        <f t="shared" si="3"/>
        <v>水道事業</v>
      </c>
      <c r="K6" s="31" t="str">
        <f t="shared" si="3"/>
        <v>末端給水事業</v>
      </c>
      <c r="L6" s="31" t="str">
        <f t="shared" si="3"/>
        <v>A5</v>
      </c>
      <c r="M6" s="32" t="str">
        <f t="shared" si="3"/>
        <v>-</v>
      </c>
      <c r="N6" s="32">
        <f t="shared" si="3"/>
        <v>53.82</v>
      </c>
      <c r="O6" s="32">
        <f t="shared" si="3"/>
        <v>99.17</v>
      </c>
      <c r="P6" s="32">
        <f t="shared" si="3"/>
        <v>3456</v>
      </c>
      <c r="Q6" s="32">
        <f t="shared" si="3"/>
        <v>44251</v>
      </c>
      <c r="R6" s="32">
        <f t="shared" si="3"/>
        <v>192.74</v>
      </c>
      <c r="S6" s="32">
        <f t="shared" si="3"/>
        <v>229.59</v>
      </c>
      <c r="T6" s="32">
        <f t="shared" si="3"/>
        <v>48303</v>
      </c>
      <c r="U6" s="32">
        <f t="shared" si="3"/>
        <v>161.66</v>
      </c>
      <c r="V6" s="32">
        <f t="shared" si="3"/>
        <v>298.79000000000002</v>
      </c>
      <c r="W6" s="33">
        <f>IF(W7="",NA(),W7)</f>
        <v>107.09</v>
      </c>
      <c r="X6" s="33">
        <f t="shared" ref="X6:AF6" si="4">IF(X7="",NA(),X7)</f>
        <v>108.08</v>
      </c>
      <c r="Y6" s="33">
        <f t="shared" si="4"/>
        <v>105.21</v>
      </c>
      <c r="Z6" s="33">
        <f t="shared" si="4"/>
        <v>105.75</v>
      </c>
      <c r="AA6" s="33">
        <f t="shared" si="4"/>
        <v>106.48</v>
      </c>
      <c r="AB6" s="33">
        <f t="shared" si="4"/>
        <v>107.68</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6.33</v>
      </c>
      <c r="AO6" s="33">
        <f t="shared" si="5"/>
        <v>7.76</v>
      </c>
      <c r="AP6" s="33">
        <f t="shared" si="5"/>
        <v>3.77</v>
      </c>
      <c r="AQ6" s="33">
        <f t="shared" si="5"/>
        <v>3.62</v>
      </c>
      <c r="AR6" s="32" t="str">
        <f>IF(AR7="","",IF(AR7="-","【-】","【"&amp;SUBSTITUTE(TEXT(AR7,"#,##0.00"),"-","△")&amp;"】"))</f>
        <v>【0.87】</v>
      </c>
      <c r="AS6" s="33">
        <f>IF(AS7="",NA(),AS7)</f>
        <v>676.85</v>
      </c>
      <c r="AT6" s="33">
        <f t="shared" ref="AT6:BB6" si="6">IF(AT7="",NA(),AT7)</f>
        <v>864.76</v>
      </c>
      <c r="AU6" s="33">
        <f t="shared" si="6"/>
        <v>568.08000000000004</v>
      </c>
      <c r="AV6" s="33">
        <f t="shared" si="6"/>
        <v>142.5</v>
      </c>
      <c r="AW6" s="33">
        <f t="shared" si="6"/>
        <v>156.72</v>
      </c>
      <c r="AX6" s="33">
        <f t="shared" si="6"/>
        <v>695.41</v>
      </c>
      <c r="AY6" s="33">
        <f t="shared" si="6"/>
        <v>852.01</v>
      </c>
      <c r="AZ6" s="33">
        <f t="shared" si="6"/>
        <v>909.68</v>
      </c>
      <c r="BA6" s="33">
        <f t="shared" si="6"/>
        <v>382.09</v>
      </c>
      <c r="BB6" s="33">
        <f t="shared" si="6"/>
        <v>371.31</v>
      </c>
      <c r="BC6" s="32" t="str">
        <f>IF(BC7="","",IF(BC7="-","【-】","【"&amp;SUBSTITUTE(TEXT(BC7,"#,##0.00"),"-","△")&amp;"】"))</f>
        <v>【262.74】</v>
      </c>
      <c r="BD6" s="33">
        <f>IF(BD7="",NA(),BD7)</f>
        <v>681.88</v>
      </c>
      <c r="BE6" s="33">
        <f t="shared" ref="BE6:BM6" si="7">IF(BE7="",NA(),BE7)</f>
        <v>670.66</v>
      </c>
      <c r="BF6" s="33">
        <f t="shared" si="7"/>
        <v>660.24</v>
      </c>
      <c r="BG6" s="33">
        <f t="shared" si="7"/>
        <v>644.97</v>
      </c>
      <c r="BH6" s="33">
        <f t="shared" si="7"/>
        <v>621.16</v>
      </c>
      <c r="BI6" s="33">
        <f t="shared" si="7"/>
        <v>343.45</v>
      </c>
      <c r="BJ6" s="33">
        <f t="shared" si="7"/>
        <v>391.4</v>
      </c>
      <c r="BK6" s="33">
        <f t="shared" si="7"/>
        <v>382.65</v>
      </c>
      <c r="BL6" s="33">
        <f t="shared" si="7"/>
        <v>385.06</v>
      </c>
      <c r="BM6" s="33">
        <f t="shared" si="7"/>
        <v>373.09</v>
      </c>
      <c r="BN6" s="32" t="str">
        <f>IF(BN7="","",IF(BN7="-","【-】","【"&amp;SUBSTITUTE(TEXT(BN7,"#,##0.00"),"-","△")&amp;"】"))</f>
        <v>【276.38】</v>
      </c>
      <c r="BO6" s="33">
        <f>IF(BO7="",NA(),BO7)</f>
        <v>101.84</v>
      </c>
      <c r="BP6" s="33">
        <f t="shared" ref="BP6:BX6" si="8">IF(BP7="",NA(),BP7)</f>
        <v>103.35</v>
      </c>
      <c r="BQ6" s="33">
        <f t="shared" si="8"/>
        <v>99.87</v>
      </c>
      <c r="BR6" s="33">
        <f t="shared" si="8"/>
        <v>101.77</v>
      </c>
      <c r="BS6" s="33">
        <f t="shared" si="8"/>
        <v>102.4</v>
      </c>
      <c r="BT6" s="33">
        <f t="shared" si="8"/>
        <v>99.61</v>
      </c>
      <c r="BU6" s="33">
        <f t="shared" si="8"/>
        <v>95.91</v>
      </c>
      <c r="BV6" s="33">
        <f t="shared" si="8"/>
        <v>96.1</v>
      </c>
      <c r="BW6" s="33">
        <f t="shared" si="8"/>
        <v>99.07</v>
      </c>
      <c r="BX6" s="33">
        <f t="shared" si="8"/>
        <v>99.99</v>
      </c>
      <c r="BY6" s="32" t="str">
        <f>IF(BY7="","",IF(BY7="-","【-】","【"&amp;SUBSTITUTE(TEXT(BY7,"#,##0.00"),"-","△")&amp;"】"))</f>
        <v>【104.99】</v>
      </c>
      <c r="BZ6" s="33">
        <f>IF(BZ7="",NA(),BZ7)</f>
        <v>164.13</v>
      </c>
      <c r="CA6" s="33">
        <f t="shared" ref="CA6:CI6" si="9">IF(CA7="",NA(),CA7)</f>
        <v>162.13999999999999</v>
      </c>
      <c r="CB6" s="33">
        <f t="shared" si="9"/>
        <v>168.06</v>
      </c>
      <c r="CC6" s="33">
        <f t="shared" si="9"/>
        <v>165.41</v>
      </c>
      <c r="CD6" s="33">
        <f t="shared" si="9"/>
        <v>164.63</v>
      </c>
      <c r="CE6" s="33">
        <f t="shared" si="9"/>
        <v>169.59</v>
      </c>
      <c r="CF6" s="33">
        <f t="shared" si="9"/>
        <v>179.29</v>
      </c>
      <c r="CG6" s="33">
        <f t="shared" si="9"/>
        <v>178.39</v>
      </c>
      <c r="CH6" s="33">
        <f t="shared" si="9"/>
        <v>173.03</v>
      </c>
      <c r="CI6" s="33">
        <f t="shared" si="9"/>
        <v>171.15</v>
      </c>
      <c r="CJ6" s="32" t="str">
        <f>IF(CJ7="","",IF(CJ7="-","【-】","【"&amp;SUBSTITUTE(TEXT(CJ7,"#,##0.00"),"-","△")&amp;"】"))</f>
        <v>【163.72】</v>
      </c>
      <c r="CK6" s="33">
        <f>IF(CK7="",NA(),CK7)</f>
        <v>52.3</v>
      </c>
      <c r="CL6" s="33">
        <f t="shared" ref="CL6:CT6" si="10">IF(CL7="",NA(),CL7)</f>
        <v>52.05</v>
      </c>
      <c r="CM6" s="33">
        <f t="shared" si="10"/>
        <v>51.39</v>
      </c>
      <c r="CN6" s="33">
        <f t="shared" si="10"/>
        <v>50.46</v>
      </c>
      <c r="CO6" s="33">
        <f t="shared" si="10"/>
        <v>50.16</v>
      </c>
      <c r="CP6" s="33">
        <f t="shared" si="10"/>
        <v>60.04</v>
      </c>
      <c r="CQ6" s="33">
        <f t="shared" si="10"/>
        <v>59.09</v>
      </c>
      <c r="CR6" s="33">
        <f t="shared" si="10"/>
        <v>59.23</v>
      </c>
      <c r="CS6" s="33">
        <f t="shared" si="10"/>
        <v>58.58</v>
      </c>
      <c r="CT6" s="33">
        <f t="shared" si="10"/>
        <v>58.53</v>
      </c>
      <c r="CU6" s="32" t="str">
        <f>IF(CU7="","",IF(CU7="-","【-】","【"&amp;SUBSTITUTE(TEXT(CU7,"#,##0.00"),"-","△")&amp;"】"))</f>
        <v>【59.76】</v>
      </c>
      <c r="CV6" s="33">
        <f>IF(CV7="",NA(),CV7)</f>
        <v>84.76</v>
      </c>
      <c r="CW6" s="33">
        <f t="shared" ref="CW6:DE6" si="11">IF(CW7="",NA(),CW7)</f>
        <v>84.72</v>
      </c>
      <c r="CX6" s="33">
        <f t="shared" si="11"/>
        <v>84.75</v>
      </c>
      <c r="CY6" s="33">
        <f t="shared" si="11"/>
        <v>84.76</v>
      </c>
      <c r="CZ6" s="33">
        <f t="shared" si="11"/>
        <v>84.29</v>
      </c>
      <c r="DA6" s="33">
        <f t="shared" si="11"/>
        <v>87.33</v>
      </c>
      <c r="DB6" s="33">
        <f t="shared" si="11"/>
        <v>85.4</v>
      </c>
      <c r="DC6" s="33">
        <f t="shared" si="11"/>
        <v>85.53</v>
      </c>
      <c r="DD6" s="33">
        <f t="shared" si="11"/>
        <v>85.23</v>
      </c>
      <c r="DE6" s="33">
        <f t="shared" si="11"/>
        <v>85.26</v>
      </c>
      <c r="DF6" s="32" t="str">
        <f>IF(DF7="","",IF(DF7="-","【-】","【"&amp;SUBSTITUTE(TEXT(DF7,"#,##0.00"),"-","△")&amp;"】"))</f>
        <v>【89.95】</v>
      </c>
      <c r="DG6" s="33">
        <f>IF(DG7="",NA(),DG7)</f>
        <v>33.25</v>
      </c>
      <c r="DH6" s="33">
        <f t="shared" ref="DH6:DP6" si="12">IF(DH7="",NA(),DH7)</f>
        <v>34.590000000000003</v>
      </c>
      <c r="DI6" s="33">
        <f t="shared" si="12"/>
        <v>36.11</v>
      </c>
      <c r="DJ6" s="33">
        <f t="shared" si="12"/>
        <v>42.31</v>
      </c>
      <c r="DK6" s="33">
        <f t="shared" si="12"/>
        <v>44.23</v>
      </c>
      <c r="DL6" s="33">
        <f t="shared" si="12"/>
        <v>37.71</v>
      </c>
      <c r="DM6" s="33">
        <f t="shared" si="12"/>
        <v>36.36</v>
      </c>
      <c r="DN6" s="33">
        <f t="shared" si="12"/>
        <v>37.340000000000003</v>
      </c>
      <c r="DO6" s="33">
        <f t="shared" si="12"/>
        <v>44.31</v>
      </c>
      <c r="DP6" s="33">
        <f t="shared" si="12"/>
        <v>45.75</v>
      </c>
      <c r="DQ6" s="32" t="str">
        <f>IF(DQ7="","",IF(DQ7="-","【-】","【"&amp;SUBSTITUTE(TEXT(DQ7,"#,##0.00"),"-","△")&amp;"】"))</f>
        <v>【47.18】</v>
      </c>
      <c r="DR6" s="33">
        <f>IF(DR7="",NA(),DR7)</f>
        <v>1.32</v>
      </c>
      <c r="DS6" s="33">
        <f t="shared" ref="DS6:EA6" si="13">IF(DS7="",NA(),DS7)</f>
        <v>1.6</v>
      </c>
      <c r="DT6" s="33">
        <f t="shared" si="13"/>
        <v>8.36</v>
      </c>
      <c r="DU6" s="33">
        <f t="shared" si="13"/>
        <v>8.31</v>
      </c>
      <c r="DV6" s="33">
        <f t="shared" si="13"/>
        <v>9.7899999999999991</v>
      </c>
      <c r="DW6" s="33">
        <f t="shared" si="13"/>
        <v>7.67</v>
      </c>
      <c r="DX6" s="33">
        <f t="shared" si="13"/>
        <v>7.8</v>
      </c>
      <c r="DY6" s="33">
        <f t="shared" si="13"/>
        <v>8.39</v>
      </c>
      <c r="DZ6" s="33">
        <f t="shared" si="13"/>
        <v>10.09</v>
      </c>
      <c r="EA6" s="33">
        <f t="shared" si="13"/>
        <v>10.54</v>
      </c>
      <c r="EB6" s="32" t="str">
        <f>IF(EB7="","",IF(EB7="-","【-】","【"&amp;SUBSTITUTE(TEXT(EB7,"#,##0.00"),"-","△")&amp;"】"))</f>
        <v>【13.18】</v>
      </c>
      <c r="EC6" s="33">
        <f>IF(EC7="",NA(),EC7)</f>
        <v>0.89</v>
      </c>
      <c r="ED6" s="33">
        <f t="shared" ref="ED6:EL6" si="14">IF(ED7="",NA(),ED7)</f>
        <v>0.81</v>
      </c>
      <c r="EE6" s="33">
        <f t="shared" si="14"/>
        <v>0.68</v>
      </c>
      <c r="EF6" s="33">
        <f t="shared" si="14"/>
        <v>0.53</v>
      </c>
      <c r="EG6" s="33">
        <f t="shared" si="14"/>
        <v>0.4</v>
      </c>
      <c r="EH6" s="33">
        <f t="shared" si="14"/>
        <v>0.84</v>
      </c>
      <c r="EI6" s="33">
        <f t="shared" si="14"/>
        <v>0.81</v>
      </c>
      <c r="EJ6" s="33">
        <f t="shared" si="14"/>
        <v>0.59</v>
      </c>
      <c r="EK6" s="33">
        <f t="shared" si="14"/>
        <v>0.6</v>
      </c>
      <c r="EL6" s="33">
        <f t="shared" si="14"/>
        <v>0.56000000000000005</v>
      </c>
      <c r="EM6" s="32" t="str">
        <f>IF(EM7="","",IF(EM7="-","【-】","【"&amp;SUBSTITUTE(TEXT(EM7,"#,##0.00"),"-","△")&amp;"】"))</f>
        <v>【1.06】</v>
      </c>
    </row>
    <row r="7" spans="1:143" s="34" customFormat="1">
      <c r="A7" s="26"/>
      <c r="B7" s="35">
        <v>2015</v>
      </c>
      <c r="C7" s="35">
        <v>152234</v>
      </c>
      <c r="D7" s="35">
        <v>46</v>
      </c>
      <c r="E7" s="35">
        <v>1</v>
      </c>
      <c r="F7" s="35">
        <v>0</v>
      </c>
      <c r="G7" s="35">
        <v>1</v>
      </c>
      <c r="H7" s="35" t="s">
        <v>93</v>
      </c>
      <c r="I7" s="35" t="s">
        <v>94</v>
      </c>
      <c r="J7" s="35" t="s">
        <v>95</v>
      </c>
      <c r="K7" s="35" t="s">
        <v>96</v>
      </c>
      <c r="L7" s="35" t="s">
        <v>97</v>
      </c>
      <c r="M7" s="36" t="s">
        <v>98</v>
      </c>
      <c r="N7" s="36">
        <v>53.82</v>
      </c>
      <c r="O7" s="36">
        <v>99.17</v>
      </c>
      <c r="P7" s="36">
        <v>3456</v>
      </c>
      <c r="Q7" s="36">
        <v>44251</v>
      </c>
      <c r="R7" s="36">
        <v>192.74</v>
      </c>
      <c r="S7" s="36">
        <v>229.59</v>
      </c>
      <c r="T7" s="36">
        <v>48303</v>
      </c>
      <c r="U7" s="36">
        <v>161.66</v>
      </c>
      <c r="V7" s="36">
        <v>298.79000000000002</v>
      </c>
      <c r="W7" s="36">
        <v>107.09</v>
      </c>
      <c r="X7" s="36">
        <v>108.08</v>
      </c>
      <c r="Y7" s="36">
        <v>105.21</v>
      </c>
      <c r="Z7" s="36">
        <v>105.75</v>
      </c>
      <c r="AA7" s="36">
        <v>106.48</v>
      </c>
      <c r="AB7" s="36">
        <v>107.68</v>
      </c>
      <c r="AC7" s="36">
        <v>106.41</v>
      </c>
      <c r="AD7" s="36">
        <v>106.89</v>
      </c>
      <c r="AE7" s="36">
        <v>109.04</v>
      </c>
      <c r="AF7" s="36">
        <v>109.64</v>
      </c>
      <c r="AG7" s="36">
        <v>113.56</v>
      </c>
      <c r="AH7" s="36">
        <v>0</v>
      </c>
      <c r="AI7" s="36">
        <v>0</v>
      </c>
      <c r="AJ7" s="36">
        <v>0</v>
      </c>
      <c r="AK7" s="36">
        <v>0</v>
      </c>
      <c r="AL7" s="36">
        <v>0</v>
      </c>
      <c r="AM7" s="36">
        <v>4.67</v>
      </c>
      <c r="AN7" s="36">
        <v>6.33</v>
      </c>
      <c r="AO7" s="36">
        <v>7.76</v>
      </c>
      <c r="AP7" s="36">
        <v>3.77</v>
      </c>
      <c r="AQ7" s="36">
        <v>3.62</v>
      </c>
      <c r="AR7" s="36">
        <v>0.87</v>
      </c>
      <c r="AS7" s="36">
        <v>676.85</v>
      </c>
      <c r="AT7" s="36">
        <v>864.76</v>
      </c>
      <c r="AU7" s="36">
        <v>568.08000000000004</v>
      </c>
      <c r="AV7" s="36">
        <v>142.5</v>
      </c>
      <c r="AW7" s="36">
        <v>156.72</v>
      </c>
      <c r="AX7" s="36">
        <v>695.41</v>
      </c>
      <c r="AY7" s="36">
        <v>852.01</v>
      </c>
      <c r="AZ7" s="36">
        <v>909.68</v>
      </c>
      <c r="BA7" s="36">
        <v>382.09</v>
      </c>
      <c r="BB7" s="36">
        <v>371.31</v>
      </c>
      <c r="BC7" s="36">
        <v>262.74</v>
      </c>
      <c r="BD7" s="36">
        <v>681.88</v>
      </c>
      <c r="BE7" s="36">
        <v>670.66</v>
      </c>
      <c r="BF7" s="36">
        <v>660.24</v>
      </c>
      <c r="BG7" s="36">
        <v>644.97</v>
      </c>
      <c r="BH7" s="36">
        <v>621.16</v>
      </c>
      <c r="BI7" s="36">
        <v>343.45</v>
      </c>
      <c r="BJ7" s="36">
        <v>391.4</v>
      </c>
      <c r="BK7" s="36">
        <v>382.65</v>
      </c>
      <c r="BL7" s="36">
        <v>385.06</v>
      </c>
      <c r="BM7" s="36">
        <v>373.09</v>
      </c>
      <c r="BN7" s="36">
        <v>276.38</v>
      </c>
      <c r="BO7" s="36">
        <v>101.84</v>
      </c>
      <c r="BP7" s="36">
        <v>103.35</v>
      </c>
      <c r="BQ7" s="36">
        <v>99.87</v>
      </c>
      <c r="BR7" s="36">
        <v>101.77</v>
      </c>
      <c r="BS7" s="36">
        <v>102.4</v>
      </c>
      <c r="BT7" s="36">
        <v>99.61</v>
      </c>
      <c r="BU7" s="36">
        <v>95.91</v>
      </c>
      <c r="BV7" s="36">
        <v>96.1</v>
      </c>
      <c r="BW7" s="36">
        <v>99.07</v>
      </c>
      <c r="BX7" s="36">
        <v>99.99</v>
      </c>
      <c r="BY7" s="36">
        <v>104.99</v>
      </c>
      <c r="BZ7" s="36">
        <v>164.13</v>
      </c>
      <c r="CA7" s="36">
        <v>162.13999999999999</v>
      </c>
      <c r="CB7" s="36">
        <v>168.06</v>
      </c>
      <c r="CC7" s="36">
        <v>165.41</v>
      </c>
      <c r="CD7" s="36">
        <v>164.63</v>
      </c>
      <c r="CE7" s="36">
        <v>169.59</v>
      </c>
      <c r="CF7" s="36">
        <v>179.29</v>
      </c>
      <c r="CG7" s="36">
        <v>178.39</v>
      </c>
      <c r="CH7" s="36">
        <v>173.03</v>
      </c>
      <c r="CI7" s="36">
        <v>171.15</v>
      </c>
      <c r="CJ7" s="36">
        <v>163.72</v>
      </c>
      <c r="CK7" s="36">
        <v>52.3</v>
      </c>
      <c r="CL7" s="36">
        <v>52.05</v>
      </c>
      <c r="CM7" s="36">
        <v>51.39</v>
      </c>
      <c r="CN7" s="36">
        <v>50.46</v>
      </c>
      <c r="CO7" s="36">
        <v>50.16</v>
      </c>
      <c r="CP7" s="36">
        <v>60.04</v>
      </c>
      <c r="CQ7" s="36">
        <v>59.09</v>
      </c>
      <c r="CR7" s="36">
        <v>59.23</v>
      </c>
      <c r="CS7" s="36">
        <v>58.58</v>
      </c>
      <c r="CT7" s="36">
        <v>58.53</v>
      </c>
      <c r="CU7" s="36">
        <v>59.76</v>
      </c>
      <c r="CV7" s="36">
        <v>84.76</v>
      </c>
      <c r="CW7" s="36">
        <v>84.72</v>
      </c>
      <c r="CX7" s="36">
        <v>84.75</v>
      </c>
      <c r="CY7" s="36">
        <v>84.76</v>
      </c>
      <c r="CZ7" s="36">
        <v>84.29</v>
      </c>
      <c r="DA7" s="36">
        <v>87.33</v>
      </c>
      <c r="DB7" s="36">
        <v>85.4</v>
      </c>
      <c r="DC7" s="36">
        <v>85.53</v>
      </c>
      <c r="DD7" s="36">
        <v>85.23</v>
      </c>
      <c r="DE7" s="36">
        <v>85.26</v>
      </c>
      <c r="DF7" s="36">
        <v>89.95</v>
      </c>
      <c r="DG7" s="36">
        <v>33.25</v>
      </c>
      <c r="DH7" s="36">
        <v>34.590000000000003</v>
      </c>
      <c r="DI7" s="36">
        <v>36.11</v>
      </c>
      <c r="DJ7" s="36">
        <v>42.31</v>
      </c>
      <c r="DK7" s="36">
        <v>44.23</v>
      </c>
      <c r="DL7" s="36">
        <v>37.71</v>
      </c>
      <c r="DM7" s="36">
        <v>36.36</v>
      </c>
      <c r="DN7" s="36">
        <v>37.340000000000003</v>
      </c>
      <c r="DO7" s="36">
        <v>44.31</v>
      </c>
      <c r="DP7" s="36">
        <v>45.75</v>
      </c>
      <c r="DQ7" s="36">
        <v>47.18</v>
      </c>
      <c r="DR7" s="36">
        <v>1.32</v>
      </c>
      <c r="DS7" s="36">
        <v>1.6</v>
      </c>
      <c r="DT7" s="36">
        <v>8.36</v>
      </c>
      <c r="DU7" s="36">
        <v>8.31</v>
      </c>
      <c r="DV7" s="36">
        <v>9.7899999999999991</v>
      </c>
      <c r="DW7" s="36">
        <v>7.67</v>
      </c>
      <c r="DX7" s="36">
        <v>7.8</v>
      </c>
      <c r="DY7" s="36">
        <v>8.39</v>
      </c>
      <c r="DZ7" s="36">
        <v>10.09</v>
      </c>
      <c r="EA7" s="36">
        <v>10.54</v>
      </c>
      <c r="EB7" s="36">
        <v>13.18</v>
      </c>
      <c r="EC7" s="36">
        <v>0.89</v>
      </c>
      <c r="ED7" s="36">
        <v>0.81</v>
      </c>
      <c r="EE7" s="36">
        <v>0.68</v>
      </c>
      <c r="EF7" s="36">
        <v>0.53</v>
      </c>
      <c r="EG7" s="36">
        <v>0.4</v>
      </c>
      <c r="EH7" s="36">
        <v>0.84</v>
      </c>
      <c r="EI7" s="36">
        <v>0.81</v>
      </c>
      <c r="EJ7" s="36">
        <v>0.59</v>
      </c>
      <c r="EK7" s="36">
        <v>0.6</v>
      </c>
      <c r="EL7" s="36">
        <v>0.56000000000000005</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ryo-sugahara</cp:lastModifiedBy>
  <cp:lastPrinted>2017-01-31T00:43:09Z</cp:lastPrinted>
  <dcterms:created xsi:type="dcterms:W3CDTF">2016-12-02T02:01:34Z</dcterms:created>
  <dcterms:modified xsi:type="dcterms:W3CDTF">2017-02-14T06:39:32Z</dcterms:modified>
  <cp:category/>
</cp:coreProperties>
</file>